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8" windowWidth="14808" windowHeight="8016"/>
  </bookViews>
  <sheets>
    <sheet name="Blad1" sheetId="1" r:id="rId1"/>
  </sheets>
  <definedNames>
    <definedName name="pDFP11027" localSheetId="0">Blad1!$D$9</definedName>
    <definedName name="pDFP11028" localSheetId="0">Blad1!$D$7</definedName>
    <definedName name="pDFP11031" localSheetId="0">Blad1!$D$4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40" i="1" l="1"/>
  <c r="J40" i="1" s="1"/>
  <c r="I49" i="1"/>
  <c r="J49" i="1" s="1"/>
  <c r="I53" i="1"/>
  <c r="J53" i="1" s="1"/>
  <c r="I51" i="1"/>
  <c r="J51" i="1" s="1"/>
  <c r="I50" i="1"/>
  <c r="J50" i="1" s="1"/>
  <c r="I29" i="1"/>
  <c r="J29" i="1" s="1"/>
  <c r="I28" i="1"/>
  <c r="J28" i="1" s="1"/>
  <c r="I27" i="1"/>
  <c r="J27" i="1" s="1"/>
  <c r="I26" i="1"/>
  <c r="J26" i="1" s="1"/>
  <c r="I17" i="1"/>
  <c r="I18" i="1"/>
  <c r="I22" i="1"/>
  <c r="I23" i="1"/>
  <c r="I24" i="1"/>
  <c r="J24" i="1" s="1"/>
  <c r="I25" i="1"/>
  <c r="J25" i="1" s="1"/>
  <c r="I4" i="1"/>
  <c r="J4" i="1" s="1"/>
  <c r="I34" i="1" l="1"/>
  <c r="J34" i="1" s="1"/>
  <c r="I33" i="1"/>
  <c r="J33" i="1" s="1"/>
  <c r="J23" i="1"/>
  <c r="I47" i="1"/>
  <c r="J47" i="1"/>
  <c r="J22" i="1"/>
  <c r="I32" i="1"/>
  <c r="J32" i="1" s="1"/>
  <c r="I31" i="1"/>
  <c r="J31" i="1" s="1"/>
  <c r="H46" i="1"/>
  <c r="I46" i="1" s="1"/>
  <c r="J46" i="1" s="1"/>
  <c r="H21" i="1"/>
  <c r="I21" i="1" s="1"/>
  <c r="J21" i="1" s="1"/>
  <c r="H20" i="1"/>
  <c r="I20" i="1" s="1"/>
  <c r="J20" i="1" s="1"/>
  <c r="H43" i="1"/>
  <c r="I43" i="1"/>
  <c r="H44" i="1"/>
  <c r="I44" i="1" s="1"/>
  <c r="J44" i="1" s="1"/>
  <c r="I37" i="1"/>
  <c r="J37" i="1" s="1"/>
  <c r="I2" i="1"/>
  <c r="J2" i="1" s="1"/>
  <c r="I3" i="1"/>
  <c r="J3" i="1" s="1"/>
  <c r="I5" i="1"/>
  <c r="J5" i="1" s="1"/>
  <c r="I6" i="1"/>
  <c r="J6" i="1" s="1"/>
  <c r="I7" i="1"/>
  <c r="J7" i="1" s="1"/>
  <c r="I8" i="1"/>
  <c r="J8" i="1" s="1"/>
  <c r="I9" i="1"/>
  <c r="J9" i="1" s="1"/>
  <c r="I10" i="1"/>
  <c r="J10" i="1" s="1"/>
  <c r="I11" i="1"/>
  <c r="J11" i="1" s="1"/>
  <c r="I12" i="1"/>
  <c r="I13" i="1"/>
  <c r="J13" i="1" s="1"/>
  <c r="I14" i="1"/>
  <c r="J14" i="1" s="1"/>
  <c r="H39" i="1"/>
  <c r="I39" i="1"/>
  <c r="J39" i="1" s="1"/>
  <c r="H38" i="1"/>
  <c r="I38" i="1" s="1"/>
  <c r="J38" i="1" s="1"/>
  <c r="H36" i="1"/>
  <c r="I36" i="1" s="1"/>
  <c r="J36" i="1" s="1"/>
  <c r="H19" i="1"/>
  <c r="I19" i="1" s="1"/>
  <c r="J19" i="1" s="1"/>
  <c r="J18" i="1"/>
  <c r="J12" i="1"/>
  <c r="J17" i="1"/>
  <c r="J43" i="1"/>
  <c r="J1" i="1" l="1"/>
  <c r="Q2" i="1" s="1"/>
</calcChain>
</file>

<file path=xl/sharedStrings.xml><?xml version="1.0" encoding="utf-8"?>
<sst xmlns="http://schemas.openxmlformats.org/spreadsheetml/2006/main" count="225" uniqueCount="121">
  <si>
    <t>Link</t>
  </si>
  <si>
    <t>Banggood</t>
  </si>
  <si>
    <t>100pcs Zinc Plated Hex Screw Nuts M3 Grade 4.8</t>
  </si>
  <si>
    <t>https://www.banggood.com/100pcs-Zinc-Plated-Hex-Screw-Nuts-M3-Grade-4_8-p-964601.html?rmmds=myorder&amp;cur_warehouse=CN</t>
  </si>
  <si>
    <t>https://www.banggood.com/100PcsM3-Bolts-Stainless-Steel-Screws-Button-Head-Socket-Cap-10-Size-p-952124.html?rmmds=myorder&amp;cur_warehouse=CN</t>
  </si>
  <si>
    <t>100Pcs M3 Bolts Stainless Steel Screws Button Head Socket Cap 10 Size (16mm)</t>
  </si>
  <si>
    <t>DFPlayer Mini MP3 Player Module For Arduino</t>
  </si>
  <si>
    <t>https://www.banggood.com/DFPlayer-Mini-MP3-Player-Module-For-Arduino-p-969191.html?rmmds=myorder&amp;cur_warehouse=UK</t>
  </si>
  <si>
    <t>https://www.123-3d.nl/123-3D-Filament-wit-2-85-mm-PLA-1-kg-Jupiter-serie-123-3D-huismerk-DFP02022c-i1828-t7350.html</t>
  </si>
  <si>
    <t>123-3d</t>
  </si>
  <si>
    <t xml:space="preserve">Filament wit 2,85 mm PLA 1 kg Jupiter serie (123-3D huismerk) </t>
  </si>
  <si>
    <t>Filament zwart 2,85 mm PLA 1 kg Jupiter serie (123-3D huismerk)</t>
  </si>
  <si>
    <t>https://www.123-3d.nl/123-3D-Filament-zwart-2-85-mm-PLA-1-kg-Jupiter-serie-123-3D-huismerk-DFP02020c-i1827-t7352.html</t>
  </si>
  <si>
    <t>Tamiya X-6 Orange, Gloss 23ml #81006</t>
  </si>
  <si>
    <t>Tamiya XF-49 Khaki, Flat 23ml #81349</t>
  </si>
  <si>
    <t>http://www.sjaakshobbyshop.nl/index.php?main_page=product_info&amp;cPath=143_402&amp;products_id=4245</t>
  </si>
  <si>
    <t>http://www.sjaakshobbyshop.nl/index.php?main_page=product_info&amp;cPath=143_402&amp;products_id=4192</t>
  </si>
  <si>
    <t>sjaakshobbyshop</t>
  </si>
  <si>
    <t>https://www.banggood.com/Set-of-6-Copper-Guitar-Strings-For-Acoustic-Guitar-p-1010260.html?rmmds=search</t>
  </si>
  <si>
    <t>Set of 6 Copper Guitar Strings For Acoustic Guitar</t>
  </si>
  <si>
    <t>https://www.ebay.com/itm/LAZY-SUSAN-BEARING-3-16-inch-Swivel-Turntable-Bearing-Square-or-Round-Choice/253237416052?ssPageName=STRK%3AMEBIDX%3AIT&amp;var=552356006989&amp;_trksid=p2057872.m2749.l2649</t>
  </si>
  <si>
    <t>LAZY SUSAN BEARING 3-16 inch Swivel Turntable Bearing Square or Round Choice</t>
  </si>
  <si>
    <t>Ebay</t>
  </si>
  <si>
    <t>Clear Plastic Ball Heart Fillable Transparent Sphere Bauble Christmas Decoration</t>
  </si>
  <si>
    <t>https://www.ebay.com/itm/Clear-Plastic-Ball-Heart-Fillable-Transparent-Sphere-Bauble-Christmas-Decoration/152836679277?ssPageName=STRK%3AMEBIDX%3AIT&amp;_trksid=p2057872.m2749.l2649</t>
  </si>
  <si>
    <t>Action</t>
  </si>
  <si>
    <t>https://www.action.com/nl-nl/p/spectrum-spuitverf-paint--supplies19/</t>
  </si>
  <si>
    <t>http://www.sjaakshobbyshop.nl/index.php?main_page=index&amp;cPath=143_240</t>
  </si>
  <si>
    <t>Humbrol #6 Black, Matt</t>
  </si>
  <si>
    <t>humbrol #96 RAF Blue, Matt</t>
  </si>
  <si>
    <t>humbrol #62 Leather, Matt</t>
  </si>
  <si>
    <t>Inner body</t>
  </si>
  <si>
    <t>Electronics</t>
  </si>
  <si>
    <t>All</t>
  </si>
  <si>
    <t>Head</t>
  </si>
  <si>
    <t>Spectrum spuitverf hoogglans (Silver)</t>
  </si>
  <si>
    <t>Spectrum spuitverf hoogglans (Black) Primer</t>
  </si>
  <si>
    <t>https://www.banggood.com/Wholesale-Arduino-Compatible-R3-UNO-ATmega16U2-AVR-USB-Board-p-68537.html?rmmds=search&amp;cur_warehouse=CN</t>
  </si>
  <si>
    <t xml:space="preserve">Geekcreit® Arduino Compatible UNO R3 ATmega16U2 AVR USB Development Main Board </t>
  </si>
  <si>
    <t>3*1mm NdFeB Neodymium Magnet Cylinder DIY Puzzle- Silver (200PCS)</t>
  </si>
  <si>
    <t>dx</t>
  </si>
  <si>
    <t>http://www.dx.com/p/3-x-1mm-ndfeb-neodymium-magnet-circular-cylinder-diy-puzzle-set-silver-200-pcs-217895#.WrK5_pfvJPY</t>
  </si>
  <si>
    <t>https://www.banggood.com/Excellway-CT07-2345Pin-2_54mm-Pitch-Terminal-Housing-Header-Connector-Wire-XH-Terminal-p-1137126.html?rmmds=myorder&amp;cur_warehouse=CN</t>
  </si>
  <si>
    <t>Excellway® CT07 2/3/4/5Pin 2.54mm Pitch Terminal Housing Header Connector Wire XH Terminal</t>
  </si>
  <si>
    <t>Diffuse Witte LED 80 graden 3mm</t>
  </si>
  <si>
    <t>Leds-buy</t>
  </si>
  <si>
    <t>http://www.leds-buy.nl/componenten/losse-leds/3mm/diffuse-witte-led-80-graden-3mm</t>
  </si>
  <si>
    <t>Antenna</t>
  </si>
  <si>
    <t>Neck</t>
  </si>
  <si>
    <t>Eye</t>
  </si>
  <si>
    <t>Hold lid</t>
  </si>
  <si>
    <t>Sound</t>
  </si>
  <si>
    <t>Brain</t>
  </si>
  <si>
    <t>Durt</t>
  </si>
  <si>
    <t>Durt/eye</t>
  </si>
  <si>
    <t>Orange</t>
  </si>
  <si>
    <t>White</t>
  </si>
  <si>
    <t>Silver</t>
  </si>
  <si>
    <t>Black</t>
  </si>
  <si>
    <t>Primer</t>
  </si>
  <si>
    <t>https://www.banggood.com/DIY-PCB-Prototyping-Protoshield-Expansion-Board-Kit-Compatible-UNO-R3-For-Arduino-p-1028320.html?rmmds=myorder</t>
  </si>
  <si>
    <t>DIY PCB Prototyping Protoshield Expansion Board Kit Compatible UNO R3 For Arduino</t>
  </si>
  <si>
    <t>https://www.banggood.com/2_5x5_5mm-Right-Angle-L-90-Male-Plug-Jack-DC-Power-Tip-Socket-Connector-Adapter-p-1023090.html?rmmds=myorder&amp;cur_warehouse=CN</t>
  </si>
  <si>
    <t>2.5x5.5mm Right Angle L 90° Male Plug Jack DC Power Tip Socket Connector Adapter</t>
  </si>
  <si>
    <t>Outer body</t>
  </si>
  <si>
    <t>https://www.banggood.com/Suleve-M3SH7-50Pcs-M3-Stainless-Steel-Hex-Socket-Flat-Head-Countersunk-Screws-Bolts-4-12mm-Length-p-1248853.html?rmmds=myorder&amp;cur_warehouse=CN</t>
  </si>
  <si>
    <t xml:space="preserve">10mm Suleve™ M3SH7 50Pcs M3 Stainless Steel Hex Socket Flat Head Countersunk Screws Bolts 4-12mm Length </t>
  </si>
  <si>
    <t>Motor elec</t>
  </si>
  <si>
    <t>Rotation</t>
  </si>
  <si>
    <t>Machifit Nema 17 5-24V Stepper Motor 4 Leads 34mm 42SHD0001</t>
  </si>
  <si>
    <t>https://www.banggood.com/Nema-17-5-24V-Stepper-Motor-4-Leads-34mm-42SHD0001-p-1125885.html?rmmds=myorder&amp;cur_warehouse=CN</t>
  </si>
  <si>
    <t>Geekcreit® L298N Dual H Bridge Stepper Motor Driver Board For Arduino</t>
  </si>
  <si>
    <t>https://www.banggood.com/Wholesale-Dual-H-Bridge-DC-Stepper-Motor-Drive-Controller-Board-Module-Arduino-L298N-p-42826.html?rmmds=myorder&amp;cur_warehouse=CN</t>
  </si>
  <si>
    <t>https://www.banggood.com/4GB-MicroSD-Card-with-Card-Reader-for-RC-FPV-Camera-Quadcopter-p-1050069.html?rmmds=myorder&amp;cur_warehouse=CN</t>
  </si>
  <si>
    <t>4GB Micro Sd Card with Card Reader for RC FPV Camera Quadcopter</t>
  </si>
  <si>
    <t>Used</t>
  </si>
  <si>
    <t>product</t>
  </si>
  <si>
    <t>Type</t>
  </si>
  <si>
    <t>Where</t>
  </si>
  <si>
    <t>Seller</t>
  </si>
  <si>
    <t>Price per item</t>
  </si>
  <si>
    <t>Total price</t>
  </si>
  <si>
    <t xml:space="preserve">Spectrum spuitverf hoogglans (wit) </t>
  </si>
  <si>
    <t xml:space="preserve">Spectrum spuitverf hoogglans (cream win) </t>
  </si>
  <si>
    <t xml:space="preserve">Spectrum muurverf primer &amp; finish in one </t>
  </si>
  <si>
    <t xml:space="preserve">Wendao DS-228 125V 3A 12mm Self Locking ON/OFF Switch Push Button Round 10pcs - Red </t>
  </si>
  <si>
    <t>https://www.banggood.com/Wendao-DS-228-125V-1A-12mm-Self-Locking-ONOFF-Switch-Push-Button-Round-10pcs-p-1060414.html?rmmds=myorder&amp;ID=228&amp;cur_warehouse=CN</t>
  </si>
  <si>
    <t>Power</t>
  </si>
  <si>
    <t xml:space="preserve">GX16 16mm 6 Pin Male &amp; Female Diameter Wire Panel Connector Circular Connector </t>
  </si>
  <si>
    <t>https://www.banggood.com/GX16-16mm-6-Pin-Male-Female-Diameter-Wire-Panel-Connector-Circular-Connector-p-1183086.html?rmmds=myorder&amp;cur_warehouse=CN</t>
  </si>
  <si>
    <t xml:space="preserve">Geekcreit® 10pcs 30x70mm FR-4 2.54mm Double Side Prototype PCB Printed Circuit Board </t>
  </si>
  <si>
    <t>https://www.banggood.com/Geekcreit-10pcs-30x70mm-FR-4-2_54mm-Double-Side-Prototype-PCB-Printed-Circuit-Board-p-1257149.html?rmmds=myorder&amp;cur_warehouse=CN</t>
  </si>
  <si>
    <t xml:space="preserve">Geekcreit® ATmega328P Arduino Compatible Nano V3 Module Improved Version No Cable </t>
  </si>
  <si>
    <t>https://www.banggood.com/ATmega328P-Arduino-Compatible-Nano-V3-Improved-Version-No-Cable-p-959231.html?rmmds=search&amp;cur_warehouse=UK</t>
  </si>
  <si>
    <t>Lock down of the pannels</t>
  </si>
  <si>
    <t>HEAD</t>
  </si>
  <si>
    <t>Transparent</t>
  </si>
  <si>
    <t>Filament neutraal 2,85 mm PLA 1 kg Jupiter serie (123-3D huismerk)</t>
  </si>
  <si>
    <t>https://www.123-3d.nl/PLA/2-85-mm-PLA/Neutraal-p7344.html</t>
  </si>
  <si>
    <t>https://www.banggood.com/2pcs-3inch-4ohm-20W-Fulal-Range-Audio-Speaker-HighmediantBass-Stereo-Loudspeaker-p-1106861.html?rmmds=detail-left-hotproducts__4&amp;cur_warehouse=CN</t>
  </si>
  <si>
    <t>2pcs 3inch 4ohm 20W Full Range Audio Speaker High/mediant/Bass Stereo Loudspeaker</t>
  </si>
  <si>
    <t>Free</t>
  </si>
  <si>
    <t>100 Rode LEDs 80 graden 3mm</t>
  </si>
  <si>
    <t>http://www.leds-buy.nl/componenten/losse-leds/3mm/100-rode-leds-80-graden-3mm</t>
  </si>
  <si>
    <t>PSI</t>
  </si>
  <si>
    <t>Holo Projector</t>
  </si>
  <si>
    <t>Witte LED 120 graden 5mm</t>
  </si>
  <si>
    <t>http://www.leds-buy.nl/componenten/losse-leds/5mm/witte-led-120-graden-5mm</t>
  </si>
  <si>
    <t>Head Front &amp; Side Logics</t>
  </si>
  <si>
    <t>http://www.leds-buy.nl/componenten/losse-leds/3mm/blauwe-led-25-graden-3mm</t>
  </si>
  <si>
    <t xml:space="preserve">Blauwe LED 25 graden 3mm </t>
  </si>
  <si>
    <t>Power supply</t>
  </si>
  <si>
    <t>Computer power supply for 5 and 12 volt</t>
  </si>
  <si>
    <t>How many in package</t>
  </si>
  <si>
    <t>Total amount:</t>
  </si>
  <si>
    <t>Body</t>
  </si>
  <si>
    <t>http://www.leds-buy.nl/componenten/losse-leds/3mm/fel-rode-led-25-graden-3mm</t>
  </si>
  <si>
    <t>Fel rode LED 25 graden 3mm</t>
  </si>
  <si>
    <t>Screws</t>
  </si>
  <si>
    <t>https://www.banggood.com/M6-Titanium-Ti-Socket-Bolt-Cap-Screw-10-15-20-25-30-40-50-55-60-65mm-x1mm-p-1097849.html?rmmds=search&amp;ID=522731&amp;cur_warehouse=CN</t>
  </si>
  <si>
    <t>Switch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</si>
</sst>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 [$€-2]\ * #,##0.00_ ;_ [$€-2]\ * \-#,##0.00_ ;_ [$€-2]\ * &quot;-&quot;??_ ;_ @_ "/>
  </numFmts>
  <fonts count="5" x14ac:knownFonts="1">
    <font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2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1">
    <xf numFmtId="0" fontId="0" fillId="0" borderId="0" xfId="0"/>
    <xf numFmtId="164" fontId="0" fillId="0" borderId="0" xfId="0" applyNumberFormat="1"/>
    <xf numFmtId="0" fontId="1" fillId="2" borderId="0" xfId="0" applyFont="1" applyFill="1"/>
    <xf numFmtId="0" fontId="2" fillId="0" borderId="0" xfId="1"/>
    <xf numFmtId="0" fontId="0" fillId="3" borderId="0" xfId="0" applyFill="1"/>
    <xf numFmtId="164" fontId="1" fillId="3" borderId="0" xfId="0" applyNumberFormat="1" applyFont="1" applyFill="1"/>
    <xf numFmtId="164" fontId="0" fillId="3" borderId="0" xfId="0" applyNumberFormat="1" applyFill="1"/>
    <xf numFmtId="0" fontId="0" fillId="2" borderId="0" xfId="0" applyFill="1"/>
    <xf numFmtId="164" fontId="0" fillId="2" borderId="0" xfId="0" applyNumberFormat="1" applyFill="1"/>
    <xf numFmtId="164" fontId="3" fillId="3" borderId="0" xfId="0" applyNumberFormat="1" applyFont="1" applyFill="1"/>
    <xf numFmtId="0" fontId="4" fillId="0" borderId="0" xfId="0" applyFont="1"/>
  </cellXfs>
  <cellStyles count="2">
    <cellStyle name="Hyperlink" xfId="1" builtinId="8"/>
    <cellStyle name="Standaard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21</xdr:row>
      <xdr:rowOff>15240</xdr:rowOff>
    </xdr:from>
    <xdr:to>
      <xdr:col>0</xdr:col>
      <xdr:colOff>384448</xdr:colOff>
      <xdr:row>21</xdr:row>
      <xdr:rowOff>302041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" y="7025640"/>
          <a:ext cx="369208" cy="286801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20</xdr:row>
      <xdr:rowOff>22860</xdr:rowOff>
    </xdr:from>
    <xdr:to>
      <xdr:col>0</xdr:col>
      <xdr:colOff>358140</xdr:colOff>
      <xdr:row>21</xdr:row>
      <xdr:rowOff>3675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" y="6682740"/>
          <a:ext cx="350520" cy="331335"/>
        </a:xfrm>
        <a:prstGeom prst="rect">
          <a:avLst/>
        </a:prstGeom>
      </xdr:spPr>
    </xdr:pic>
    <xdr:clientData/>
  </xdr:twoCellAnchor>
  <xdr:twoCellAnchor editAs="oneCell">
    <xdr:from>
      <xdr:col>0</xdr:col>
      <xdr:colOff>15239</xdr:colOff>
      <xdr:row>19</xdr:row>
      <xdr:rowOff>22860</xdr:rowOff>
    </xdr:from>
    <xdr:to>
      <xdr:col>0</xdr:col>
      <xdr:colOff>390402</xdr:colOff>
      <xdr:row>19</xdr:row>
      <xdr:rowOff>320040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39" y="6332220"/>
          <a:ext cx="375163" cy="297180"/>
        </a:xfrm>
        <a:prstGeom prst="rect">
          <a:avLst/>
        </a:prstGeom>
      </xdr:spPr>
    </xdr:pic>
    <xdr:clientData/>
  </xdr:twoCellAnchor>
  <xdr:twoCellAnchor editAs="oneCell">
    <xdr:from>
      <xdr:col>0</xdr:col>
      <xdr:colOff>83820</xdr:colOff>
      <xdr:row>1</xdr:row>
      <xdr:rowOff>15240</xdr:rowOff>
    </xdr:from>
    <xdr:to>
      <xdr:col>0</xdr:col>
      <xdr:colOff>322281</xdr:colOff>
      <xdr:row>1</xdr:row>
      <xdr:rowOff>335280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820" y="716280"/>
          <a:ext cx="238461" cy="320040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</xdr:colOff>
      <xdr:row>2</xdr:row>
      <xdr:rowOff>0</xdr:rowOff>
    </xdr:from>
    <xdr:to>
      <xdr:col>0</xdr:col>
      <xdr:colOff>304800</xdr:colOff>
      <xdr:row>2</xdr:row>
      <xdr:rowOff>334165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" y="1051560"/>
          <a:ext cx="236220" cy="33416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</xdr:row>
      <xdr:rowOff>30480</xdr:rowOff>
    </xdr:from>
    <xdr:to>
      <xdr:col>0</xdr:col>
      <xdr:colOff>407057</xdr:colOff>
      <xdr:row>4</xdr:row>
      <xdr:rowOff>327660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" y="1432560"/>
          <a:ext cx="407056" cy="2971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0</xdr:col>
      <xdr:colOff>407381</xdr:colOff>
      <xdr:row>5</xdr:row>
      <xdr:rowOff>297181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752601"/>
          <a:ext cx="407381" cy="297180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</xdr:colOff>
      <xdr:row>18</xdr:row>
      <xdr:rowOff>15241</xdr:rowOff>
    </xdr:from>
    <xdr:to>
      <xdr:col>0</xdr:col>
      <xdr:colOff>382543</xdr:colOff>
      <xdr:row>18</xdr:row>
      <xdr:rowOff>320041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480" y="5974081"/>
          <a:ext cx="352063" cy="3048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17</xdr:row>
      <xdr:rowOff>22861</xdr:rowOff>
    </xdr:from>
    <xdr:to>
      <xdr:col>0</xdr:col>
      <xdr:colOff>394311</xdr:colOff>
      <xdr:row>17</xdr:row>
      <xdr:rowOff>320041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" y="5631181"/>
          <a:ext cx="394310" cy="297180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</xdr:colOff>
      <xdr:row>16</xdr:row>
      <xdr:rowOff>31960</xdr:rowOff>
    </xdr:from>
    <xdr:to>
      <xdr:col>0</xdr:col>
      <xdr:colOff>373380</xdr:colOff>
      <xdr:row>16</xdr:row>
      <xdr:rowOff>342899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340" y="5289760"/>
          <a:ext cx="320040" cy="31093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42</xdr:row>
      <xdr:rowOff>22860</xdr:rowOff>
    </xdr:from>
    <xdr:to>
      <xdr:col>0</xdr:col>
      <xdr:colOff>358141</xdr:colOff>
      <xdr:row>42</xdr:row>
      <xdr:rowOff>345077</xdr:rowOff>
    </xdr:to>
    <xdr:pic>
      <xdr:nvPicPr>
        <xdr:cNvPr id="12" name="Afbeelding 11">
          <a:extLst>
            <a:ext uri="{FF2B5EF4-FFF2-40B4-BE49-F238E27FC236}">
              <a16:creationId xmlns:a16="http://schemas.microsoft.com/office/drawing/2014/main" xmlns="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101" y="10538460"/>
          <a:ext cx="320040" cy="3222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0</xdr:col>
      <xdr:colOff>385695</xdr:colOff>
      <xdr:row>43</xdr:row>
      <xdr:rowOff>312420</xdr:rowOff>
    </xdr:to>
    <xdr:pic>
      <xdr:nvPicPr>
        <xdr:cNvPr id="13" name="Afbeelding 12">
          <a:extLst>
            <a:ext uri="{FF2B5EF4-FFF2-40B4-BE49-F238E27FC236}">
              <a16:creationId xmlns:a16="http://schemas.microsoft.com/office/drawing/2014/main" xmlns="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866120"/>
          <a:ext cx="385695" cy="312420"/>
        </a:xfrm>
        <a:prstGeom prst="rect">
          <a:avLst/>
        </a:prstGeom>
      </xdr:spPr>
    </xdr:pic>
    <xdr:clientData/>
  </xdr:twoCellAnchor>
  <xdr:twoCellAnchor editAs="oneCell">
    <xdr:from>
      <xdr:col>0</xdr:col>
      <xdr:colOff>45721</xdr:colOff>
      <xdr:row>45</xdr:row>
      <xdr:rowOff>30481</xdr:rowOff>
    </xdr:from>
    <xdr:to>
      <xdr:col>0</xdr:col>
      <xdr:colOff>388621</xdr:colOff>
      <xdr:row>46</xdr:row>
      <xdr:rowOff>10766</xdr:rowOff>
    </xdr:to>
    <xdr:pic>
      <xdr:nvPicPr>
        <xdr:cNvPr id="14" name="Afbeelding 13">
          <a:extLst>
            <a:ext uri="{FF2B5EF4-FFF2-40B4-BE49-F238E27FC236}">
              <a16:creationId xmlns:a16="http://schemas.microsoft.com/office/drawing/2014/main" xmlns="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5721" y="11597641"/>
          <a:ext cx="342900" cy="330804"/>
        </a:xfrm>
        <a:prstGeom prst="rect">
          <a:avLst/>
        </a:prstGeom>
      </xdr:spPr>
    </xdr:pic>
    <xdr:clientData/>
  </xdr:twoCellAnchor>
  <xdr:twoCellAnchor editAs="oneCell">
    <xdr:from>
      <xdr:col>0</xdr:col>
      <xdr:colOff>53341</xdr:colOff>
      <xdr:row>35</xdr:row>
      <xdr:rowOff>38101</xdr:rowOff>
    </xdr:from>
    <xdr:to>
      <xdr:col>0</xdr:col>
      <xdr:colOff>314367</xdr:colOff>
      <xdr:row>35</xdr:row>
      <xdr:rowOff>304801</xdr:rowOff>
    </xdr:to>
    <xdr:pic>
      <xdr:nvPicPr>
        <xdr:cNvPr id="15" name="Afbeelding 14">
          <a:extLst>
            <a:ext uri="{FF2B5EF4-FFF2-40B4-BE49-F238E27FC236}">
              <a16:creationId xmlns:a16="http://schemas.microsoft.com/office/drawing/2014/main" xmlns="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3341" y="8801101"/>
          <a:ext cx="261026" cy="26670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36</xdr:row>
      <xdr:rowOff>15240</xdr:rowOff>
    </xdr:from>
    <xdr:to>
      <xdr:col>0</xdr:col>
      <xdr:colOff>381000</xdr:colOff>
      <xdr:row>36</xdr:row>
      <xdr:rowOff>346416</xdr:rowOff>
    </xdr:to>
    <xdr:pic>
      <xdr:nvPicPr>
        <xdr:cNvPr id="16" name="Afbeelding 15">
          <a:extLst>
            <a:ext uri="{FF2B5EF4-FFF2-40B4-BE49-F238E27FC236}">
              <a16:creationId xmlns:a16="http://schemas.microsoft.com/office/drawing/2014/main" xmlns="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860" y="9128760"/>
          <a:ext cx="358140" cy="33117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37</xdr:row>
      <xdr:rowOff>15240</xdr:rowOff>
    </xdr:from>
    <xdr:to>
      <xdr:col>0</xdr:col>
      <xdr:colOff>367843</xdr:colOff>
      <xdr:row>38</xdr:row>
      <xdr:rowOff>0</xdr:rowOff>
    </xdr:to>
    <xdr:pic>
      <xdr:nvPicPr>
        <xdr:cNvPr id="17" name="Afbeelding 16">
          <a:extLst>
            <a:ext uri="{FF2B5EF4-FFF2-40B4-BE49-F238E27FC236}">
              <a16:creationId xmlns:a16="http://schemas.microsoft.com/office/drawing/2014/main" xmlns="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100" y="9479280"/>
          <a:ext cx="329743" cy="335280"/>
        </a:xfrm>
        <a:prstGeom prst="rect">
          <a:avLst/>
        </a:prstGeom>
      </xdr:spPr>
    </xdr:pic>
    <xdr:clientData/>
  </xdr:twoCellAnchor>
  <xdr:twoCellAnchor editAs="oneCell">
    <xdr:from>
      <xdr:col>0</xdr:col>
      <xdr:colOff>30481</xdr:colOff>
      <xdr:row>38</xdr:row>
      <xdr:rowOff>15240</xdr:rowOff>
    </xdr:from>
    <xdr:to>
      <xdr:col>0</xdr:col>
      <xdr:colOff>381001</xdr:colOff>
      <xdr:row>38</xdr:row>
      <xdr:rowOff>345180</xdr:rowOff>
    </xdr:to>
    <xdr:pic>
      <xdr:nvPicPr>
        <xdr:cNvPr id="18" name="Afbeelding 17">
          <a:extLst>
            <a:ext uri="{FF2B5EF4-FFF2-40B4-BE49-F238E27FC236}">
              <a16:creationId xmlns:a16="http://schemas.microsoft.com/office/drawing/2014/main" xmlns="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0481" y="9829800"/>
          <a:ext cx="350520" cy="329940"/>
        </a:xfrm>
        <a:prstGeom prst="rect">
          <a:avLst/>
        </a:prstGeom>
      </xdr:spPr>
    </xdr:pic>
    <xdr:clientData/>
  </xdr:twoCellAnchor>
  <xdr:twoCellAnchor editAs="oneCell">
    <xdr:from>
      <xdr:col>0</xdr:col>
      <xdr:colOff>45721</xdr:colOff>
      <xdr:row>30</xdr:row>
      <xdr:rowOff>15241</xdr:rowOff>
    </xdr:from>
    <xdr:to>
      <xdr:col>0</xdr:col>
      <xdr:colOff>358140</xdr:colOff>
      <xdr:row>30</xdr:row>
      <xdr:rowOff>328980</xdr:rowOff>
    </xdr:to>
    <xdr:pic>
      <xdr:nvPicPr>
        <xdr:cNvPr id="19" name="Afbeelding 18">
          <a:extLst>
            <a:ext uri="{FF2B5EF4-FFF2-40B4-BE49-F238E27FC236}">
              <a16:creationId xmlns:a16="http://schemas.microsoft.com/office/drawing/2014/main" xmlns="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721" y="7726681"/>
          <a:ext cx="312419" cy="31373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30481</xdr:colOff>
      <xdr:row>31</xdr:row>
      <xdr:rowOff>7620</xdr:rowOff>
    </xdr:from>
    <xdr:to>
      <xdr:col>0</xdr:col>
      <xdr:colOff>358140</xdr:colOff>
      <xdr:row>31</xdr:row>
      <xdr:rowOff>341170</xdr:rowOff>
    </xdr:to>
    <xdr:pic>
      <xdr:nvPicPr>
        <xdr:cNvPr id="20" name="Afbeelding 19">
          <a:extLst>
            <a:ext uri="{FF2B5EF4-FFF2-40B4-BE49-F238E27FC236}">
              <a16:creationId xmlns:a16="http://schemas.microsoft.com/office/drawing/2014/main" xmlns="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0481" y="8069580"/>
          <a:ext cx="327659" cy="333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396240</xdr:colOff>
      <xdr:row>7</xdr:row>
      <xdr:rowOff>6905</xdr:rowOff>
    </xdr:to>
    <xdr:pic>
      <xdr:nvPicPr>
        <xdr:cNvPr id="21" name="Afbeelding 20">
          <a:extLst>
            <a:ext uri="{FF2B5EF4-FFF2-40B4-BE49-F238E27FC236}">
              <a16:creationId xmlns:a16="http://schemas.microsoft.com/office/drawing/2014/main" xmlns="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2103120"/>
          <a:ext cx="396240" cy="35742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</xdr:row>
      <xdr:rowOff>38101</xdr:rowOff>
    </xdr:from>
    <xdr:to>
      <xdr:col>0</xdr:col>
      <xdr:colOff>365761</xdr:colOff>
      <xdr:row>7</xdr:row>
      <xdr:rowOff>322728</xdr:rowOff>
    </xdr:to>
    <xdr:pic>
      <xdr:nvPicPr>
        <xdr:cNvPr id="22" name="Afbeelding 21">
          <a:extLst>
            <a:ext uri="{FF2B5EF4-FFF2-40B4-BE49-F238E27FC236}">
              <a16:creationId xmlns:a16="http://schemas.microsoft.com/office/drawing/2014/main" xmlns="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" y="2491741"/>
          <a:ext cx="365760" cy="28462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8</xdr:row>
      <xdr:rowOff>83821</xdr:rowOff>
    </xdr:from>
    <xdr:to>
      <xdr:col>0</xdr:col>
      <xdr:colOff>403861</xdr:colOff>
      <xdr:row>8</xdr:row>
      <xdr:rowOff>317501</xdr:rowOff>
    </xdr:to>
    <xdr:pic>
      <xdr:nvPicPr>
        <xdr:cNvPr id="23" name="Afbeelding 22">
          <a:extLst>
            <a:ext uri="{FF2B5EF4-FFF2-40B4-BE49-F238E27FC236}">
              <a16:creationId xmlns:a16="http://schemas.microsoft.com/office/drawing/2014/main" xmlns="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101" y="2887981"/>
          <a:ext cx="365760" cy="233680"/>
        </a:xfrm>
        <a:prstGeom prst="rect">
          <a:avLst/>
        </a:prstGeom>
      </xdr:spPr>
    </xdr:pic>
    <xdr:clientData/>
  </xdr:twoCellAnchor>
  <xdr:twoCellAnchor editAs="oneCell">
    <xdr:from>
      <xdr:col>0</xdr:col>
      <xdr:colOff>83820</xdr:colOff>
      <xdr:row>13</xdr:row>
      <xdr:rowOff>15240</xdr:rowOff>
    </xdr:from>
    <xdr:to>
      <xdr:col>0</xdr:col>
      <xdr:colOff>266700</xdr:colOff>
      <xdr:row>14</xdr:row>
      <xdr:rowOff>11068</xdr:rowOff>
    </xdr:to>
    <xdr:pic>
      <xdr:nvPicPr>
        <xdr:cNvPr id="24" name="Afbeelding 23">
          <a:extLst>
            <a:ext uri="{FF2B5EF4-FFF2-40B4-BE49-F238E27FC236}">
              <a16:creationId xmlns:a16="http://schemas.microsoft.com/office/drawing/2014/main" xmlns="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820" y="4572000"/>
          <a:ext cx="182880" cy="346348"/>
        </a:xfrm>
        <a:prstGeom prst="rect">
          <a:avLst/>
        </a:prstGeom>
      </xdr:spPr>
    </xdr:pic>
    <xdr:clientData/>
  </xdr:twoCellAnchor>
  <xdr:twoCellAnchor editAs="oneCell">
    <xdr:from>
      <xdr:col>0</xdr:col>
      <xdr:colOff>83821</xdr:colOff>
      <xdr:row>11</xdr:row>
      <xdr:rowOff>22861</xdr:rowOff>
    </xdr:from>
    <xdr:to>
      <xdr:col>0</xdr:col>
      <xdr:colOff>259081</xdr:colOff>
      <xdr:row>11</xdr:row>
      <xdr:rowOff>325915</xdr:rowOff>
    </xdr:to>
    <xdr:pic>
      <xdr:nvPicPr>
        <xdr:cNvPr id="25" name="Afbeelding 24">
          <a:extLst>
            <a:ext uri="{FF2B5EF4-FFF2-40B4-BE49-F238E27FC236}">
              <a16:creationId xmlns:a16="http://schemas.microsoft.com/office/drawing/2014/main" xmlns="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3821" y="3878581"/>
          <a:ext cx="175260" cy="303054"/>
        </a:xfrm>
        <a:prstGeom prst="rect">
          <a:avLst/>
        </a:prstGeom>
      </xdr:spPr>
    </xdr:pic>
    <xdr:clientData/>
  </xdr:twoCellAnchor>
  <xdr:twoCellAnchor editAs="oneCell">
    <xdr:from>
      <xdr:col>0</xdr:col>
      <xdr:colOff>83820</xdr:colOff>
      <xdr:row>9</xdr:row>
      <xdr:rowOff>342900</xdr:rowOff>
    </xdr:from>
    <xdr:to>
      <xdr:col>0</xdr:col>
      <xdr:colOff>236220</xdr:colOff>
      <xdr:row>11</xdr:row>
      <xdr:rowOff>5047</xdr:rowOff>
    </xdr:to>
    <xdr:pic>
      <xdr:nvPicPr>
        <xdr:cNvPr id="26" name="Afbeelding 25">
          <a:extLst>
            <a:ext uri="{FF2B5EF4-FFF2-40B4-BE49-F238E27FC236}">
              <a16:creationId xmlns:a16="http://schemas.microsoft.com/office/drawing/2014/main" xmlns="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3820" y="3497580"/>
          <a:ext cx="152400" cy="363187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</xdr:row>
      <xdr:rowOff>342900</xdr:rowOff>
    </xdr:from>
    <xdr:to>
      <xdr:col>0</xdr:col>
      <xdr:colOff>228600</xdr:colOff>
      <xdr:row>10</xdr:row>
      <xdr:rowOff>5047</xdr:rowOff>
    </xdr:to>
    <xdr:pic>
      <xdr:nvPicPr>
        <xdr:cNvPr id="27" name="Afbeelding 26">
          <a:extLst>
            <a:ext uri="{FF2B5EF4-FFF2-40B4-BE49-F238E27FC236}">
              <a16:creationId xmlns:a16="http://schemas.microsoft.com/office/drawing/2014/main" xmlns="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" y="3147060"/>
          <a:ext cx="152400" cy="363187"/>
        </a:xfrm>
        <a:prstGeom prst="rect">
          <a:avLst/>
        </a:prstGeom>
      </xdr:spPr>
    </xdr:pic>
    <xdr:clientData/>
  </xdr:twoCellAnchor>
  <xdr:twoCellAnchor editAs="oneCell">
    <xdr:from>
      <xdr:col>0</xdr:col>
      <xdr:colOff>68581</xdr:colOff>
      <xdr:row>12</xdr:row>
      <xdr:rowOff>7621</xdr:rowOff>
    </xdr:from>
    <xdr:to>
      <xdr:col>0</xdr:col>
      <xdr:colOff>243841</xdr:colOff>
      <xdr:row>12</xdr:row>
      <xdr:rowOff>300015</xdr:rowOff>
    </xdr:to>
    <xdr:pic>
      <xdr:nvPicPr>
        <xdr:cNvPr id="28" name="Afbeelding 27">
          <a:extLst>
            <a:ext uri="{FF2B5EF4-FFF2-40B4-BE49-F238E27FC236}">
              <a16:creationId xmlns:a16="http://schemas.microsoft.com/office/drawing/2014/main" xmlns="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8581" y="4213861"/>
          <a:ext cx="175260" cy="292394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106681</xdr:colOff>
      <xdr:row>46</xdr:row>
      <xdr:rowOff>38101</xdr:rowOff>
    </xdr:from>
    <xdr:to>
      <xdr:col>0</xdr:col>
      <xdr:colOff>320040</xdr:colOff>
      <xdr:row>46</xdr:row>
      <xdr:rowOff>331757</xdr:rowOff>
    </xdr:to>
    <xdr:pic>
      <xdr:nvPicPr>
        <xdr:cNvPr id="29" name="Afbeelding 28">
          <a:extLst>
            <a:ext uri="{FF2B5EF4-FFF2-40B4-BE49-F238E27FC236}">
              <a16:creationId xmlns:a16="http://schemas.microsoft.com/office/drawing/2014/main" xmlns="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6681" y="11955781"/>
          <a:ext cx="213359" cy="29365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22</xdr:row>
      <xdr:rowOff>15240</xdr:rowOff>
    </xdr:from>
    <xdr:to>
      <xdr:col>0</xdr:col>
      <xdr:colOff>373380</xdr:colOff>
      <xdr:row>22</xdr:row>
      <xdr:rowOff>347940</xdr:rowOff>
    </xdr:to>
    <xdr:pic>
      <xdr:nvPicPr>
        <xdr:cNvPr id="30" name="Afbeelding 29">
          <a:extLst>
            <a:ext uri="{FF2B5EF4-FFF2-40B4-BE49-F238E27FC236}">
              <a16:creationId xmlns:a16="http://schemas.microsoft.com/office/drawing/2014/main" xmlns="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" y="7376160"/>
          <a:ext cx="373379" cy="3327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32</xdr:row>
      <xdr:rowOff>15240</xdr:rowOff>
    </xdr:from>
    <xdr:to>
      <xdr:col>0</xdr:col>
      <xdr:colOff>334323</xdr:colOff>
      <xdr:row>32</xdr:row>
      <xdr:rowOff>335280</xdr:rowOff>
    </xdr:to>
    <xdr:pic>
      <xdr:nvPicPr>
        <xdr:cNvPr id="31" name="Afbeelding 30">
          <a:extLst>
            <a:ext uri="{FF2B5EF4-FFF2-40B4-BE49-F238E27FC236}">
              <a16:creationId xmlns:a16="http://schemas.microsoft.com/office/drawing/2014/main" xmlns="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" y="8778240"/>
          <a:ext cx="334322" cy="3200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33</xdr:row>
      <xdr:rowOff>30480</xdr:rowOff>
    </xdr:from>
    <xdr:to>
      <xdr:col>0</xdr:col>
      <xdr:colOff>373381</xdr:colOff>
      <xdr:row>34</xdr:row>
      <xdr:rowOff>10730</xdr:rowOff>
    </xdr:to>
    <xdr:pic>
      <xdr:nvPicPr>
        <xdr:cNvPr id="32" name="Afbeelding 31">
          <a:extLst>
            <a:ext uri="{FF2B5EF4-FFF2-40B4-BE49-F238E27FC236}">
              <a16:creationId xmlns:a16="http://schemas.microsoft.com/office/drawing/2014/main" xmlns="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" y="9144000"/>
          <a:ext cx="373380" cy="330770"/>
        </a:xfrm>
        <a:prstGeom prst="rect">
          <a:avLst/>
        </a:prstGeom>
      </xdr:spPr>
    </xdr:pic>
    <xdr:clientData/>
  </xdr:twoCellAnchor>
  <xdr:twoCellAnchor editAs="oneCell">
    <xdr:from>
      <xdr:col>0</xdr:col>
      <xdr:colOff>43543</xdr:colOff>
      <xdr:row>3</xdr:row>
      <xdr:rowOff>32657</xdr:rowOff>
    </xdr:from>
    <xdr:to>
      <xdr:col>0</xdr:col>
      <xdr:colOff>282004</xdr:colOff>
      <xdr:row>4</xdr:row>
      <xdr:rowOff>4355</xdr:rowOff>
    </xdr:to>
    <xdr:pic>
      <xdr:nvPicPr>
        <xdr:cNvPr id="34" name="Picture 4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543" y="1426028"/>
          <a:ext cx="238461" cy="320040"/>
        </a:xfrm>
        <a:prstGeom prst="rect">
          <a:avLst/>
        </a:prstGeom>
      </xdr:spPr>
    </xdr:pic>
    <xdr:clientData/>
  </xdr:twoCellAnchor>
  <xdr:twoCellAnchor editAs="oneCell">
    <xdr:from>
      <xdr:col>0</xdr:col>
      <xdr:colOff>87085</xdr:colOff>
      <xdr:row>24</xdr:row>
      <xdr:rowOff>0</xdr:rowOff>
    </xdr:from>
    <xdr:to>
      <xdr:col>0</xdr:col>
      <xdr:colOff>348342</xdr:colOff>
      <xdr:row>25</xdr:row>
      <xdr:rowOff>17621</xdr:rowOff>
    </xdr:to>
    <xdr:pic>
      <xdr:nvPicPr>
        <xdr:cNvPr id="35" name="Afbeelding 3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085" y="8708571"/>
          <a:ext cx="261257" cy="365963"/>
        </a:xfrm>
        <a:prstGeom prst="rect">
          <a:avLst/>
        </a:prstGeom>
      </xdr:spPr>
    </xdr:pic>
    <xdr:clientData/>
  </xdr:twoCellAnchor>
  <xdr:twoCellAnchor editAs="oneCell">
    <xdr:from>
      <xdr:col>0</xdr:col>
      <xdr:colOff>10886</xdr:colOff>
      <xdr:row>23</xdr:row>
      <xdr:rowOff>43542</xdr:rowOff>
    </xdr:from>
    <xdr:to>
      <xdr:col>0</xdr:col>
      <xdr:colOff>388451</xdr:colOff>
      <xdr:row>23</xdr:row>
      <xdr:rowOff>326572</xdr:rowOff>
    </xdr:to>
    <xdr:pic>
      <xdr:nvPicPr>
        <xdr:cNvPr id="36" name="Afbeelding 35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886" y="8403771"/>
          <a:ext cx="377565" cy="283030"/>
        </a:xfrm>
        <a:prstGeom prst="rect">
          <a:avLst/>
        </a:prstGeom>
      </xdr:spPr>
    </xdr:pic>
    <xdr:clientData/>
  </xdr:twoCellAnchor>
  <xdr:twoCellAnchor editAs="oneCell">
    <xdr:from>
      <xdr:col>0</xdr:col>
      <xdr:colOff>32658</xdr:colOff>
      <xdr:row>25</xdr:row>
      <xdr:rowOff>21617</xdr:rowOff>
    </xdr:from>
    <xdr:to>
      <xdr:col>0</xdr:col>
      <xdr:colOff>359229</xdr:colOff>
      <xdr:row>25</xdr:row>
      <xdr:rowOff>347255</xdr:rowOff>
    </xdr:to>
    <xdr:pic>
      <xdr:nvPicPr>
        <xdr:cNvPr id="37" name="Afbeelding 3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2658" y="9078531"/>
          <a:ext cx="326571" cy="3256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21773</xdr:rowOff>
    </xdr:from>
    <xdr:to>
      <xdr:col>0</xdr:col>
      <xdr:colOff>370114</xdr:colOff>
      <xdr:row>26</xdr:row>
      <xdr:rowOff>340195</xdr:rowOff>
    </xdr:to>
    <xdr:pic>
      <xdr:nvPicPr>
        <xdr:cNvPr id="38" name="Afbeelding 3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9427030"/>
          <a:ext cx="370114" cy="3184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326571</xdr:colOff>
      <xdr:row>27</xdr:row>
      <xdr:rowOff>325638</xdr:rowOff>
    </xdr:to>
    <xdr:pic>
      <xdr:nvPicPr>
        <xdr:cNvPr id="39" name="Afbeelding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9753600"/>
          <a:ext cx="326571" cy="3256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370114</xdr:colOff>
      <xdr:row>28</xdr:row>
      <xdr:rowOff>340865</xdr:rowOff>
    </xdr:to>
    <xdr:pic>
      <xdr:nvPicPr>
        <xdr:cNvPr id="41" name="Afbeelding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0101943"/>
          <a:ext cx="370114" cy="34086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49</xdr:row>
      <xdr:rowOff>0</xdr:rowOff>
    </xdr:from>
    <xdr:ext cx="326571" cy="325638"/>
    <xdr:pic>
      <xdr:nvPicPr>
        <xdr:cNvPr id="42" name="Afbeelding 4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9753600"/>
          <a:ext cx="326571" cy="32563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370114" cy="340865"/>
    <xdr:pic>
      <xdr:nvPicPr>
        <xdr:cNvPr id="43" name="Afbeelding 42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0101943"/>
          <a:ext cx="370114" cy="340865"/>
        </a:xfrm>
        <a:prstGeom prst="rect">
          <a:avLst/>
        </a:prstGeom>
      </xdr:spPr>
    </xdr:pic>
    <xdr:clientData/>
  </xdr:oneCellAnchor>
  <xdr:twoCellAnchor editAs="oneCell">
    <xdr:from>
      <xdr:col>0</xdr:col>
      <xdr:colOff>1</xdr:colOff>
      <xdr:row>52</xdr:row>
      <xdr:rowOff>0</xdr:rowOff>
    </xdr:from>
    <xdr:to>
      <xdr:col>0</xdr:col>
      <xdr:colOff>381001</xdr:colOff>
      <xdr:row>53</xdr:row>
      <xdr:rowOff>30264</xdr:rowOff>
    </xdr:to>
    <xdr:pic>
      <xdr:nvPicPr>
        <xdr:cNvPr id="44" name="Afbeelding 43" descr="Image result for computer power supply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7417143"/>
          <a:ext cx="381000" cy="3786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359229</xdr:colOff>
      <xdr:row>48</xdr:row>
      <xdr:rowOff>319191</xdr:rowOff>
    </xdr:to>
    <xdr:pic>
      <xdr:nvPicPr>
        <xdr:cNvPr id="46" name="Afbeelding 45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16372114"/>
          <a:ext cx="359229" cy="319191"/>
        </a:xfrm>
        <a:prstGeom prst="rect">
          <a:avLst/>
        </a:prstGeom>
      </xdr:spPr>
    </xdr:pic>
    <xdr:clientData/>
  </xdr:twoCellAnchor>
  <xdr:twoCellAnchor editAs="oneCell">
    <xdr:from>
      <xdr:col>0</xdr:col>
      <xdr:colOff>43543</xdr:colOff>
      <xdr:row>39</xdr:row>
      <xdr:rowOff>32657</xdr:rowOff>
    </xdr:from>
    <xdr:to>
      <xdr:col>0</xdr:col>
      <xdr:colOff>378190</xdr:colOff>
      <xdr:row>39</xdr:row>
      <xdr:rowOff>315686</xdr:rowOff>
    </xdr:to>
    <xdr:pic>
      <xdr:nvPicPr>
        <xdr:cNvPr id="47" name="Afbeelding 4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3543" y="13618028"/>
          <a:ext cx="334647" cy="2830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Kantoorthema">
  <a:themeElements>
    <a:clrScheme name="Kantoor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toor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toor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banggood.com/Wholesale-Arduino-Compatible-R3-UNO-ATmega16U2-AVR-USB-Board-p-68537.html?rmmds=search&amp;cur_warehouse=CN" TargetMode="External"/><Relationship Id="rId13" Type="http://schemas.openxmlformats.org/officeDocument/2006/relationships/hyperlink" Target="https://www.ebay.com/itm/LAZY-SUSAN-BEARING-3-16-inch-Swivel-Turntable-Bearing-Square-or-Round-Choice/253237416052?ssPageName=STRK%3AMEBIDX%3AIT&amp;var=552356006989&amp;_trksid=p2057872.m2749.l2649" TargetMode="External"/><Relationship Id="rId18" Type="http://schemas.openxmlformats.org/officeDocument/2006/relationships/hyperlink" Target="https://www.action.com/nl-nl/p/spectrum-spuitverf-paint--supplies19/" TargetMode="External"/><Relationship Id="rId3" Type="http://schemas.openxmlformats.org/officeDocument/2006/relationships/hyperlink" Target="https://www.123-3d.nl/123-3D-Filament-wit-2-85-mm-PLA-1-kg-Jupiter-serie-123-3D-huismerk-DFP02022c-i1828-t7350.html" TargetMode="External"/><Relationship Id="rId21" Type="http://schemas.openxmlformats.org/officeDocument/2006/relationships/hyperlink" Target="https://www.banggood.com/2pcs-3inch-4ohm-20W-Fulal-Range-Audio-Speaker-HighmediantBass-Stereo-Loudspeaker-p-1106861.html?rmmds=detail-left-hotproducts__4&amp;cur_warehouse=CN" TargetMode="External"/><Relationship Id="rId7" Type="http://schemas.openxmlformats.org/officeDocument/2006/relationships/hyperlink" Target="http://www.sjaakshobbyshop.nl/index.php?main_page=product_info&amp;cPath=143_402&amp;products_id=4192" TargetMode="External"/><Relationship Id="rId12" Type="http://schemas.openxmlformats.org/officeDocument/2006/relationships/hyperlink" Target="https://www.banggood.com/Set-of-6-Copper-Guitar-Strings-For-Acoustic-Guitar-p-1010260.html?rmmds=search" TargetMode="External"/><Relationship Id="rId17" Type="http://schemas.openxmlformats.org/officeDocument/2006/relationships/hyperlink" Target="https://www.banggood.com/Wholesale-Dual-H-Bridge-DC-Stepper-Motor-Drive-Controller-Board-Module-Arduino-L298N-p-42826.html?rmmds=myorder&amp;cur_warehouse=CN" TargetMode="External"/><Relationship Id="rId2" Type="http://schemas.openxmlformats.org/officeDocument/2006/relationships/hyperlink" Target="https://www.banggood.com/Suleve-M3SH7-50Pcs-M3-Stainless-Steel-Hex-Socket-Flat-Head-Countersunk-Screws-Bolts-4-12mm-Length-p-1248853.html?rmmds=myorder&amp;cur_warehouse=CN" TargetMode="External"/><Relationship Id="rId16" Type="http://schemas.openxmlformats.org/officeDocument/2006/relationships/hyperlink" Target="https://www.banggood.com/Nema-17-5-24V-Stepper-Motor-4-Leads-34mm-42SHD0001-p-1125885.html?rmmds=myorder&amp;cur_warehouse=CN" TargetMode="External"/><Relationship Id="rId20" Type="http://schemas.openxmlformats.org/officeDocument/2006/relationships/hyperlink" Target="https://www.123-3d.nl/PLA/2-85-mm-PLA/Neutraal-p7344.html" TargetMode="External"/><Relationship Id="rId1" Type="http://schemas.openxmlformats.org/officeDocument/2006/relationships/hyperlink" Target="https://www.banggood.com/Excellway-CT07-2345Pin-2_54mm-Pitch-Terminal-Housing-Header-Connector-Wire-XH-Terminal-p-1137126.html?rmmds=myorder&amp;cur_warehouse=CN" TargetMode="External"/><Relationship Id="rId6" Type="http://schemas.openxmlformats.org/officeDocument/2006/relationships/hyperlink" Target="https://www.123-3d.nl/123-3D-Filament-zwart-2-85-mm-PLA-1-kg-Jupiter-serie-123-3D-huismerk-DFP02020c-i1827-t7352.html" TargetMode="External"/><Relationship Id="rId11" Type="http://schemas.openxmlformats.org/officeDocument/2006/relationships/hyperlink" Target="https://www.banggood.com/100PcsM3-Bolts-Stainless-Steel-Screws-Button-Head-Socket-Cap-10-Size-p-952124.html?rmmds=myorder&amp;cur_warehouse=CN" TargetMode="External"/><Relationship Id="rId5" Type="http://schemas.openxmlformats.org/officeDocument/2006/relationships/hyperlink" Target="https://www.banggood.com/DIY-PCB-Prototyping-Protoshield-Expansion-Board-Kit-Compatible-UNO-R3-For-Arduino-p-1028320.html?rmmds=myorder" TargetMode="External"/><Relationship Id="rId15" Type="http://schemas.openxmlformats.org/officeDocument/2006/relationships/hyperlink" Target="http://www.dx.com/p/3-x-1mm-ndfeb-neodymium-magnet-circular-cylinder-diy-puzzle-set-silver-200-pcs-217895" TargetMode="External"/><Relationship Id="rId23" Type="http://schemas.openxmlformats.org/officeDocument/2006/relationships/drawing" Target="../drawings/drawing1.xml"/><Relationship Id="rId10" Type="http://schemas.openxmlformats.org/officeDocument/2006/relationships/hyperlink" Target="https://www.banggood.com/100pcs-Zinc-Plated-Hex-Screw-Nuts-M3-Grade-4_8-p-964601.html?rmmds=myorder&amp;cur_warehouse=CN" TargetMode="External"/><Relationship Id="rId19" Type="http://schemas.openxmlformats.org/officeDocument/2006/relationships/hyperlink" Target="https://www.banggood.com/Wendao-DS-228-125V-1A-12mm-Self-Locking-ONOFF-Switch-Push-Button-Round-10pcs-p-1060414.html?rmmds=myorder&amp;ID=228&amp;cur_warehouse=CN" TargetMode="External"/><Relationship Id="rId4" Type="http://schemas.openxmlformats.org/officeDocument/2006/relationships/hyperlink" Target="https://www.banggood.com/2_5x5_5mm-Right-Angle-L-90-Male-Plug-Jack-DC-Power-Tip-Socket-Connector-Adapter-p-1023090.html?rmmds=myorder&amp;cur_warehouse=CN" TargetMode="External"/><Relationship Id="rId9" Type="http://schemas.openxmlformats.org/officeDocument/2006/relationships/hyperlink" Target="https://www.banggood.com/DFPlayer-Mini-MP3-Player-Module-For-Arduino-p-969191.html?rmmds=myorder&amp;cur_warehouse=UK" TargetMode="External"/><Relationship Id="rId14" Type="http://schemas.openxmlformats.org/officeDocument/2006/relationships/hyperlink" Target="https://www.ebay.com/itm/Clear-Plastic-Ball-Heart-Fillable-Transparent-Sphere-Bauble-Christmas-Decoration/152836679277?ssPageName=STRK%3AMEBIDX%3AIT&amp;_trksid=p2057872.m2749.l2649" TargetMode="External"/><Relationship Id="rId22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C81"/>
  <sheetViews>
    <sheetView tabSelected="1" topLeftCell="A6" zoomScale="70" zoomScaleNormal="70" workbookViewId="0">
      <selection activeCell="D23" sqref="D23"/>
    </sheetView>
  </sheetViews>
  <sheetFormatPr defaultRowHeight="14.4" x14ac:dyDescent="0.3"/>
  <cols>
    <col min="1" max="1" width="6" customWidth="1"/>
    <col min="2" max="2" width="9.77734375" bestFit="1" customWidth="1"/>
    <col min="3" max="3" width="22.44140625" customWidth="1"/>
    <col min="4" max="4" width="81.21875" customWidth="1"/>
    <col min="5" max="5" width="8.88671875" customWidth="1"/>
    <col min="6" max="6" width="4.21875" customWidth="1"/>
    <col min="7" max="7" width="7.21875" customWidth="1"/>
    <col min="9" max="9" width="8.88671875" style="4"/>
    <col min="10" max="10" width="9.6640625" style="4" bestFit="1" customWidth="1"/>
    <col min="17" max="17" width="29.44140625" bestFit="1" customWidth="1"/>
  </cols>
  <sheetData>
    <row r="1" spans="2:29" s="2" customFormat="1" ht="27.6" customHeight="1" x14ac:dyDescent="0.3">
      <c r="B1" s="2" t="s">
        <v>78</v>
      </c>
      <c r="C1" s="2" t="s">
        <v>77</v>
      </c>
      <c r="D1" s="2" t="s">
        <v>76</v>
      </c>
      <c r="E1" s="2" t="s">
        <v>79</v>
      </c>
      <c r="F1" s="2" t="s">
        <v>0</v>
      </c>
      <c r="G1" s="2" t="s">
        <v>75</v>
      </c>
      <c r="H1" s="2" t="s">
        <v>81</v>
      </c>
      <c r="I1" s="5" t="s">
        <v>80</v>
      </c>
      <c r="J1" s="5">
        <f>SUM(J2:J593)</f>
        <v>287.15560000000005</v>
      </c>
      <c r="K1" s="2" t="s">
        <v>113</v>
      </c>
    </row>
    <row r="2" spans="2:29" ht="27.6" customHeight="1" x14ac:dyDescent="0.65">
      <c r="B2" t="s">
        <v>33</v>
      </c>
      <c r="C2" t="s">
        <v>56</v>
      </c>
      <c r="D2" t="s">
        <v>10</v>
      </c>
      <c r="E2" t="s">
        <v>9</v>
      </c>
      <c r="F2" s="3" t="s">
        <v>8</v>
      </c>
      <c r="G2">
        <v>5</v>
      </c>
      <c r="H2" s="1">
        <v>19.5</v>
      </c>
      <c r="I2" s="6">
        <f t="shared" ref="I2:I14" si="0">H2/K2</f>
        <v>19.5</v>
      </c>
      <c r="J2" s="6">
        <f t="shared" ref="J2:J44" si="1">G2*I2</f>
        <v>97.5</v>
      </c>
      <c r="K2">
        <v>1</v>
      </c>
      <c r="O2" s="10" t="s">
        <v>114</v>
      </c>
      <c r="Q2" s="9">
        <f>J1</f>
        <v>287.15560000000005</v>
      </c>
    </row>
    <row r="3" spans="2:29" ht="27.6" customHeight="1" x14ac:dyDescent="0.3">
      <c r="B3" t="s">
        <v>33</v>
      </c>
      <c r="C3" t="s">
        <v>58</v>
      </c>
      <c r="D3" t="s">
        <v>11</v>
      </c>
      <c r="E3" t="s">
        <v>9</v>
      </c>
      <c r="F3" s="3" t="s">
        <v>12</v>
      </c>
      <c r="G3">
        <v>1</v>
      </c>
      <c r="H3" s="1">
        <v>19.5</v>
      </c>
      <c r="I3" s="6">
        <f t="shared" si="0"/>
        <v>19.5</v>
      </c>
      <c r="J3" s="6">
        <f t="shared" si="1"/>
        <v>19.5</v>
      </c>
      <c r="K3">
        <v>1</v>
      </c>
      <c r="AB3" s="1"/>
      <c r="AC3" s="1"/>
    </row>
    <row r="4" spans="2:29" ht="27.6" customHeight="1" x14ac:dyDescent="0.3">
      <c r="B4" t="s">
        <v>33</v>
      </c>
      <c r="C4" t="s">
        <v>96</v>
      </c>
      <c r="D4" t="s">
        <v>97</v>
      </c>
      <c r="E4" t="s">
        <v>9</v>
      </c>
      <c r="F4" s="3" t="s">
        <v>98</v>
      </c>
      <c r="G4">
        <v>1</v>
      </c>
      <c r="H4" s="1">
        <v>19.5</v>
      </c>
      <c r="I4" s="6">
        <f t="shared" ref="I4" si="2">H4/K4</f>
        <v>19.5</v>
      </c>
      <c r="J4" s="6">
        <f t="shared" ref="J4" si="3">G4*I4</f>
        <v>19.5</v>
      </c>
      <c r="K4">
        <v>1</v>
      </c>
      <c r="AB4" s="1"/>
      <c r="AC4" s="1"/>
    </row>
    <row r="5" spans="2:29" ht="27.6" customHeight="1" x14ac:dyDescent="0.3">
      <c r="B5" t="s">
        <v>33</v>
      </c>
      <c r="C5" t="s">
        <v>55</v>
      </c>
      <c r="D5" t="s">
        <v>13</v>
      </c>
      <c r="E5" t="s">
        <v>17</v>
      </c>
      <c r="F5" s="3" t="s">
        <v>16</v>
      </c>
      <c r="G5">
        <v>1</v>
      </c>
      <c r="H5" s="1">
        <v>3.99</v>
      </c>
      <c r="I5" s="6">
        <f t="shared" si="0"/>
        <v>3.99</v>
      </c>
      <c r="J5" s="6">
        <f t="shared" si="1"/>
        <v>3.99</v>
      </c>
      <c r="K5">
        <v>1</v>
      </c>
      <c r="L5">
        <v>2</v>
      </c>
      <c r="Z5" s="3"/>
      <c r="AB5" s="1"/>
      <c r="AC5" s="1"/>
    </row>
    <row r="6" spans="2:29" ht="27.6" customHeight="1" x14ac:dyDescent="0.3">
      <c r="B6" t="s">
        <v>33</v>
      </c>
      <c r="C6" t="s">
        <v>55</v>
      </c>
      <c r="D6" t="s">
        <v>14</v>
      </c>
      <c r="E6" t="s">
        <v>17</v>
      </c>
      <c r="F6" t="s">
        <v>15</v>
      </c>
      <c r="G6">
        <v>1</v>
      </c>
      <c r="H6" s="1">
        <v>3.99</v>
      </c>
      <c r="I6" s="6">
        <f t="shared" si="0"/>
        <v>3.99</v>
      </c>
      <c r="J6" s="6">
        <f t="shared" si="1"/>
        <v>3.99</v>
      </c>
      <c r="K6">
        <v>1</v>
      </c>
    </row>
    <row r="7" spans="2:29" ht="27.6" customHeight="1" x14ac:dyDescent="0.3">
      <c r="B7" t="s">
        <v>33</v>
      </c>
      <c r="C7" t="s">
        <v>54</v>
      </c>
      <c r="D7" t="s">
        <v>28</v>
      </c>
      <c r="E7" t="s">
        <v>17</v>
      </c>
      <c r="F7" t="s">
        <v>27</v>
      </c>
      <c r="G7">
        <v>1</v>
      </c>
      <c r="H7" s="1">
        <v>1.8</v>
      </c>
      <c r="I7" s="6">
        <f t="shared" si="0"/>
        <v>1.8</v>
      </c>
      <c r="J7" s="6">
        <f t="shared" si="1"/>
        <v>1.8</v>
      </c>
      <c r="K7">
        <v>1</v>
      </c>
    </row>
    <row r="8" spans="2:29" ht="27.6" customHeight="1" x14ac:dyDescent="0.3">
      <c r="B8" t="s">
        <v>33</v>
      </c>
      <c r="C8" t="s">
        <v>49</v>
      </c>
      <c r="D8" t="s">
        <v>29</v>
      </c>
      <c r="E8" t="s">
        <v>17</v>
      </c>
      <c r="F8" t="s">
        <v>27</v>
      </c>
      <c r="G8">
        <v>1</v>
      </c>
      <c r="H8" s="1">
        <v>1.8</v>
      </c>
      <c r="I8" s="6">
        <f t="shared" si="0"/>
        <v>1.8</v>
      </c>
      <c r="J8" s="6">
        <f>G8*I8</f>
        <v>1.8</v>
      </c>
      <c r="K8">
        <v>1</v>
      </c>
    </row>
    <row r="9" spans="2:29" ht="27.6" customHeight="1" x14ac:dyDescent="0.3">
      <c r="B9" t="s">
        <v>33</v>
      </c>
      <c r="C9" t="s">
        <v>53</v>
      </c>
      <c r="D9" t="s">
        <v>30</v>
      </c>
      <c r="E9" t="s">
        <v>17</v>
      </c>
      <c r="F9" t="s">
        <v>27</v>
      </c>
      <c r="G9">
        <v>1</v>
      </c>
      <c r="H9" s="1">
        <v>1.8</v>
      </c>
      <c r="I9" s="6">
        <f t="shared" si="0"/>
        <v>1.8</v>
      </c>
      <c r="J9" s="6">
        <f t="shared" si="1"/>
        <v>1.8</v>
      </c>
      <c r="K9">
        <v>1</v>
      </c>
    </row>
    <row r="10" spans="2:29" ht="27.6" customHeight="1" x14ac:dyDescent="0.3">
      <c r="B10" t="s">
        <v>33</v>
      </c>
      <c r="C10" t="s">
        <v>56</v>
      </c>
      <c r="D10" t="s">
        <v>82</v>
      </c>
      <c r="E10" t="s">
        <v>25</v>
      </c>
      <c r="F10" s="3" t="s">
        <v>26</v>
      </c>
      <c r="G10">
        <v>3</v>
      </c>
      <c r="H10" s="1">
        <v>1.99</v>
      </c>
      <c r="I10" s="6">
        <f t="shared" si="0"/>
        <v>1.99</v>
      </c>
      <c r="J10" s="6">
        <f t="shared" si="1"/>
        <v>5.97</v>
      </c>
      <c r="K10">
        <v>1</v>
      </c>
    </row>
    <row r="11" spans="2:29" ht="27.6" customHeight="1" x14ac:dyDescent="0.3">
      <c r="B11" t="s">
        <v>33</v>
      </c>
      <c r="C11" t="s">
        <v>56</v>
      </c>
      <c r="D11" t="s">
        <v>83</v>
      </c>
      <c r="E11" t="s">
        <v>25</v>
      </c>
      <c r="F11" t="s">
        <v>26</v>
      </c>
      <c r="G11">
        <v>4</v>
      </c>
      <c r="H11" s="1">
        <v>1.99</v>
      </c>
      <c r="I11" s="6">
        <f t="shared" si="0"/>
        <v>1.99</v>
      </c>
      <c r="J11" s="6">
        <f t="shared" si="1"/>
        <v>7.96</v>
      </c>
      <c r="K11">
        <v>1</v>
      </c>
    </row>
    <row r="12" spans="2:29" ht="27.6" customHeight="1" x14ac:dyDescent="0.3">
      <c r="B12" t="s">
        <v>33</v>
      </c>
      <c r="C12" t="s">
        <v>57</v>
      </c>
      <c r="D12" t="s">
        <v>35</v>
      </c>
      <c r="E12" t="s">
        <v>25</v>
      </c>
      <c r="F12" t="s">
        <v>26</v>
      </c>
      <c r="G12">
        <v>1</v>
      </c>
      <c r="H12" s="1">
        <v>1.99</v>
      </c>
      <c r="I12" s="6">
        <f t="shared" si="0"/>
        <v>1.99</v>
      </c>
      <c r="J12" s="6">
        <f t="shared" si="1"/>
        <v>1.99</v>
      </c>
      <c r="K12">
        <v>1</v>
      </c>
    </row>
    <row r="13" spans="2:29" ht="27.6" customHeight="1" x14ac:dyDescent="0.3">
      <c r="B13" t="s">
        <v>33</v>
      </c>
      <c r="C13" t="s">
        <v>58</v>
      </c>
      <c r="D13" t="s">
        <v>36</v>
      </c>
      <c r="E13" t="s">
        <v>25</v>
      </c>
      <c r="F13" t="s">
        <v>26</v>
      </c>
      <c r="G13">
        <v>1</v>
      </c>
      <c r="H13" s="1">
        <v>1.99</v>
      </c>
      <c r="I13" s="6">
        <f t="shared" si="0"/>
        <v>1.99</v>
      </c>
      <c r="J13" s="6">
        <f t="shared" si="1"/>
        <v>1.99</v>
      </c>
      <c r="K13">
        <v>1</v>
      </c>
    </row>
    <row r="14" spans="2:29" ht="27.6" customHeight="1" x14ac:dyDescent="0.3">
      <c r="B14" t="s">
        <v>33</v>
      </c>
      <c r="C14" t="s">
        <v>59</v>
      </c>
      <c r="D14" t="s">
        <v>84</v>
      </c>
      <c r="E14" t="s">
        <v>25</v>
      </c>
      <c r="F14" t="s">
        <v>26</v>
      </c>
      <c r="G14">
        <v>4</v>
      </c>
      <c r="H14" s="1">
        <v>2.99</v>
      </c>
      <c r="I14" s="6">
        <f t="shared" si="0"/>
        <v>2.99</v>
      </c>
      <c r="J14" s="6">
        <f t="shared" si="1"/>
        <v>11.96</v>
      </c>
      <c r="K14">
        <v>1</v>
      </c>
    </row>
    <row r="15" spans="2:29" ht="27.6" customHeight="1" x14ac:dyDescent="0.3">
      <c r="H15" s="1"/>
      <c r="I15" s="6"/>
      <c r="J15" s="6"/>
    </row>
    <row r="16" spans="2:29" s="7" customFormat="1" ht="27.6" customHeight="1" x14ac:dyDescent="0.3">
      <c r="B16" s="7" t="s">
        <v>95</v>
      </c>
      <c r="H16" s="8"/>
      <c r="I16" s="8"/>
      <c r="J16" s="8"/>
    </row>
    <row r="17" spans="2:12" ht="27.6" customHeight="1" x14ac:dyDescent="0.3">
      <c r="B17" t="s">
        <v>32</v>
      </c>
      <c r="C17" t="s">
        <v>51</v>
      </c>
      <c r="D17" t="s">
        <v>6</v>
      </c>
      <c r="E17" t="s">
        <v>1</v>
      </c>
      <c r="F17" s="3" t="s">
        <v>7</v>
      </c>
      <c r="G17">
        <v>1</v>
      </c>
      <c r="H17" s="1">
        <v>3.54</v>
      </c>
      <c r="I17" s="6">
        <f t="shared" ref="I17:I23" si="4">H17/K17</f>
        <v>3.54</v>
      </c>
      <c r="J17" s="6">
        <f t="shared" si="1"/>
        <v>3.54</v>
      </c>
      <c r="K17">
        <v>1</v>
      </c>
    </row>
    <row r="18" spans="2:12" ht="27.6" customHeight="1" x14ac:dyDescent="0.3">
      <c r="B18" t="s">
        <v>32</v>
      </c>
      <c r="C18" t="s">
        <v>52</v>
      </c>
      <c r="D18" t="s">
        <v>38</v>
      </c>
      <c r="E18" t="s">
        <v>1</v>
      </c>
      <c r="F18" s="3" t="s">
        <v>37</v>
      </c>
      <c r="G18">
        <v>1</v>
      </c>
      <c r="H18" s="1">
        <v>5.23</v>
      </c>
      <c r="I18" s="6">
        <f t="shared" si="4"/>
        <v>5.23</v>
      </c>
      <c r="J18" s="6">
        <f t="shared" si="1"/>
        <v>5.23</v>
      </c>
      <c r="K18">
        <v>1</v>
      </c>
    </row>
    <row r="19" spans="2:12" ht="27.6" customHeight="1" x14ac:dyDescent="0.3">
      <c r="B19" t="s">
        <v>32</v>
      </c>
      <c r="C19" t="s">
        <v>52</v>
      </c>
      <c r="D19" t="s">
        <v>43</v>
      </c>
      <c r="E19" t="s">
        <v>1</v>
      </c>
      <c r="F19" s="3" t="s">
        <v>42</v>
      </c>
      <c r="G19">
        <v>8</v>
      </c>
      <c r="H19" s="1">
        <f>3.74</f>
        <v>3.74</v>
      </c>
      <c r="I19" s="6">
        <f t="shared" si="4"/>
        <v>2.4933333333333335E-2</v>
      </c>
      <c r="J19" s="6">
        <f>G19*I19</f>
        <v>0.19946666666666668</v>
      </c>
      <c r="K19">
        <v>150</v>
      </c>
    </row>
    <row r="20" spans="2:12" ht="27.6" customHeight="1" x14ac:dyDescent="0.3">
      <c r="B20" t="s">
        <v>32</v>
      </c>
      <c r="C20" t="s">
        <v>52</v>
      </c>
      <c r="D20" t="s">
        <v>61</v>
      </c>
      <c r="E20" t="s">
        <v>1</v>
      </c>
      <c r="F20" s="3" t="s">
        <v>60</v>
      </c>
      <c r="G20">
        <v>1</v>
      </c>
      <c r="H20" s="1">
        <f>3.25</f>
        <v>3.25</v>
      </c>
      <c r="I20" s="6">
        <f t="shared" si="4"/>
        <v>3.25</v>
      </c>
      <c r="J20" s="6">
        <f>G20*I20</f>
        <v>3.25</v>
      </c>
      <c r="K20">
        <v>1</v>
      </c>
    </row>
    <row r="21" spans="2:12" ht="27.6" customHeight="1" x14ac:dyDescent="0.3">
      <c r="B21" t="s">
        <v>32</v>
      </c>
      <c r="C21" t="s">
        <v>52</v>
      </c>
      <c r="D21" t="s">
        <v>63</v>
      </c>
      <c r="E21" t="s">
        <v>1</v>
      </c>
      <c r="F21" s="3" t="s">
        <v>62</v>
      </c>
      <c r="G21">
        <v>1</v>
      </c>
      <c r="H21" s="1">
        <f>0.97</f>
        <v>0.97</v>
      </c>
      <c r="I21" s="6">
        <f t="shared" si="4"/>
        <v>0.97</v>
      </c>
      <c r="J21" s="6">
        <f>G21*I21</f>
        <v>0.97</v>
      </c>
      <c r="K21">
        <v>1</v>
      </c>
    </row>
    <row r="22" spans="2:12" ht="27.6" customHeight="1" x14ac:dyDescent="0.3">
      <c r="B22" t="s">
        <v>32</v>
      </c>
      <c r="C22" t="s">
        <v>51</v>
      </c>
      <c r="D22" t="s">
        <v>74</v>
      </c>
      <c r="E22" t="s">
        <v>1</v>
      </c>
      <c r="F22" s="3" t="s">
        <v>73</v>
      </c>
      <c r="G22">
        <v>1</v>
      </c>
      <c r="H22" s="1">
        <v>4.2699999999999996</v>
      </c>
      <c r="I22" s="6">
        <f t="shared" si="4"/>
        <v>4.2699999999999996</v>
      </c>
      <c r="J22" s="6">
        <f>G22*I22</f>
        <v>4.2699999999999996</v>
      </c>
      <c r="K22">
        <v>1</v>
      </c>
    </row>
    <row r="23" spans="2:12" ht="27.6" customHeight="1" x14ac:dyDescent="0.3">
      <c r="B23" t="s">
        <v>32</v>
      </c>
      <c r="C23" t="s">
        <v>87</v>
      </c>
      <c r="D23" t="s">
        <v>88</v>
      </c>
      <c r="E23" t="s">
        <v>1</v>
      </c>
      <c r="F23" s="3" t="s">
        <v>89</v>
      </c>
      <c r="G23">
        <v>1</v>
      </c>
      <c r="H23" s="1">
        <v>1.74</v>
      </c>
      <c r="I23" s="6">
        <f t="shared" si="4"/>
        <v>1.74</v>
      </c>
      <c r="J23" s="6">
        <f>G23*I23</f>
        <v>1.74</v>
      </c>
      <c r="K23">
        <v>1</v>
      </c>
    </row>
    <row r="24" spans="2:12" ht="27.6" customHeight="1" x14ac:dyDescent="0.3">
      <c r="B24" t="s">
        <v>32</v>
      </c>
      <c r="C24" t="s">
        <v>51</v>
      </c>
      <c r="D24" t="s">
        <v>100</v>
      </c>
      <c r="E24" t="s">
        <v>1</v>
      </c>
      <c r="F24" s="3" t="s">
        <v>99</v>
      </c>
      <c r="G24">
        <v>2</v>
      </c>
      <c r="H24" s="1">
        <v>16.829999999999998</v>
      </c>
      <c r="I24" s="6">
        <f>H24/K24</f>
        <v>8.4149999999999991</v>
      </c>
      <c r="J24" s="6">
        <f>G24*I24</f>
        <v>16.829999999999998</v>
      </c>
      <c r="K24">
        <v>2</v>
      </c>
      <c r="L24" t="s">
        <v>101</v>
      </c>
    </row>
    <row r="25" spans="2:12" ht="27.6" customHeight="1" x14ac:dyDescent="0.3">
      <c r="B25" t="s">
        <v>32</v>
      </c>
      <c r="C25" t="s">
        <v>49</v>
      </c>
      <c r="D25" t="s">
        <v>102</v>
      </c>
      <c r="E25" t="s">
        <v>45</v>
      </c>
      <c r="F25" s="3" t="s">
        <v>103</v>
      </c>
      <c r="G25">
        <v>6</v>
      </c>
      <c r="H25" s="1">
        <v>3.5</v>
      </c>
      <c r="I25" s="6">
        <f>H25/K25</f>
        <v>3.5000000000000003E-2</v>
      </c>
      <c r="J25" s="6">
        <f>G25*I25</f>
        <v>0.21000000000000002</v>
      </c>
      <c r="K25">
        <v>100</v>
      </c>
    </row>
    <row r="26" spans="2:12" ht="27.6" customHeight="1" x14ac:dyDescent="0.3">
      <c r="B26" t="s">
        <v>32</v>
      </c>
      <c r="C26" t="s">
        <v>104</v>
      </c>
      <c r="D26" t="s">
        <v>44</v>
      </c>
      <c r="E26" t="s">
        <v>45</v>
      </c>
      <c r="F26" s="3" t="s">
        <v>46</v>
      </c>
      <c r="G26">
        <v>1</v>
      </c>
      <c r="H26">
        <v>0.39</v>
      </c>
      <c r="I26" s="6">
        <f>H26/K26</f>
        <v>0.39</v>
      </c>
      <c r="J26" s="6">
        <f>G26*I26</f>
        <v>0.39</v>
      </c>
      <c r="K26">
        <v>1</v>
      </c>
    </row>
    <row r="27" spans="2:12" ht="27.6" customHeight="1" x14ac:dyDescent="0.3">
      <c r="B27" t="s">
        <v>32</v>
      </c>
      <c r="C27" t="s">
        <v>105</v>
      </c>
      <c r="D27" t="s">
        <v>106</v>
      </c>
      <c r="E27" t="s">
        <v>45</v>
      </c>
      <c r="F27" s="3" t="s">
        <v>107</v>
      </c>
      <c r="G27">
        <v>1</v>
      </c>
      <c r="H27">
        <v>0.39</v>
      </c>
      <c r="I27" s="6">
        <f>H27/K27</f>
        <v>0.39</v>
      </c>
      <c r="J27" s="6">
        <f>G27*I27</f>
        <v>0.39</v>
      </c>
      <c r="K27">
        <v>1</v>
      </c>
    </row>
    <row r="28" spans="2:12" ht="27.6" customHeight="1" x14ac:dyDescent="0.3">
      <c r="B28" t="s">
        <v>32</v>
      </c>
      <c r="C28" t="s">
        <v>108</v>
      </c>
      <c r="D28" t="s">
        <v>44</v>
      </c>
      <c r="E28" t="s">
        <v>45</v>
      </c>
      <c r="F28" s="3" t="s">
        <v>46</v>
      </c>
      <c r="G28">
        <v>7</v>
      </c>
      <c r="H28">
        <v>0.39</v>
      </c>
      <c r="I28" s="6">
        <f>H28/K28</f>
        <v>0.39</v>
      </c>
      <c r="J28" s="6">
        <f>G28*I28</f>
        <v>2.73</v>
      </c>
      <c r="K28">
        <v>1</v>
      </c>
    </row>
    <row r="29" spans="2:12" ht="27.6" customHeight="1" x14ac:dyDescent="0.3">
      <c r="B29" t="s">
        <v>32</v>
      </c>
      <c r="C29" t="s">
        <v>108</v>
      </c>
      <c r="D29" t="s">
        <v>110</v>
      </c>
      <c r="E29" t="s">
        <v>45</v>
      </c>
      <c r="F29" s="3" t="s">
        <v>109</v>
      </c>
      <c r="G29">
        <v>7</v>
      </c>
      <c r="H29">
        <v>0.33</v>
      </c>
      <c r="I29" s="6">
        <f>H29/K29</f>
        <v>0.33</v>
      </c>
      <c r="J29" s="6">
        <f>G29*I29</f>
        <v>2.31</v>
      </c>
      <c r="K29">
        <v>1</v>
      </c>
    </row>
    <row r="30" spans="2:12" ht="27.6" customHeight="1" x14ac:dyDescent="0.3">
      <c r="F30" s="3"/>
      <c r="H30" s="1"/>
      <c r="I30" s="6"/>
      <c r="J30" s="6"/>
    </row>
    <row r="31" spans="2:12" ht="27.6" customHeight="1" x14ac:dyDescent="0.3">
      <c r="B31" t="s">
        <v>67</v>
      </c>
      <c r="C31" t="s">
        <v>68</v>
      </c>
      <c r="D31" t="s">
        <v>69</v>
      </c>
      <c r="E31" t="s">
        <v>1</v>
      </c>
      <c r="F31" s="3" t="s">
        <v>70</v>
      </c>
      <c r="G31">
        <v>1</v>
      </c>
      <c r="H31" s="1">
        <v>9.3699999999999992</v>
      </c>
      <c r="I31" s="6">
        <f>H31/K31</f>
        <v>9.3699999999999992</v>
      </c>
      <c r="J31" s="6">
        <f t="shared" ref="J31:J32" si="5">G31*I31</f>
        <v>9.3699999999999992</v>
      </c>
      <c r="K31">
        <v>1</v>
      </c>
    </row>
    <row r="32" spans="2:12" ht="27.6" customHeight="1" x14ac:dyDescent="0.3">
      <c r="B32" t="s">
        <v>67</v>
      </c>
      <c r="C32" t="s">
        <v>68</v>
      </c>
      <c r="D32" t="s">
        <v>71</v>
      </c>
      <c r="E32" t="s">
        <v>1</v>
      </c>
      <c r="F32" s="3" t="s">
        <v>72</v>
      </c>
      <c r="G32">
        <v>1</v>
      </c>
      <c r="H32" s="1">
        <v>2.04</v>
      </c>
      <c r="I32" s="6">
        <f>H32/K32</f>
        <v>2.04</v>
      </c>
      <c r="J32" s="6">
        <f t="shared" si="5"/>
        <v>2.04</v>
      </c>
      <c r="K32">
        <v>1</v>
      </c>
    </row>
    <row r="33" spans="2:11" ht="27.6" customHeight="1" x14ac:dyDescent="0.3">
      <c r="B33" t="s">
        <v>67</v>
      </c>
      <c r="C33" t="s">
        <v>68</v>
      </c>
      <c r="D33" t="s">
        <v>90</v>
      </c>
      <c r="E33" t="s">
        <v>1</v>
      </c>
      <c r="F33" s="3" t="s">
        <v>91</v>
      </c>
      <c r="G33">
        <v>1</v>
      </c>
      <c r="H33" s="1">
        <v>3.05</v>
      </c>
      <c r="I33" s="6">
        <f>H33/K33</f>
        <v>0.30499999999999999</v>
      </c>
      <c r="J33" s="6">
        <f t="shared" ref="J33:J34" si="6">G33*I33</f>
        <v>0.30499999999999999</v>
      </c>
      <c r="K33">
        <v>10</v>
      </c>
    </row>
    <row r="34" spans="2:11" ht="27.6" customHeight="1" x14ac:dyDescent="0.3">
      <c r="B34" t="s">
        <v>67</v>
      </c>
      <c r="C34" t="s">
        <v>68</v>
      </c>
      <c r="D34" t="s">
        <v>92</v>
      </c>
      <c r="E34" t="s">
        <v>1</v>
      </c>
      <c r="F34" s="3" t="s">
        <v>93</v>
      </c>
      <c r="G34">
        <v>1</v>
      </c>
      <c r="H34" s="1">
        <v>4.8</v>
      </c>
      <c r="I34" s="6">
        <f>H34/K34</f>
        <v>4.8</v>
      </c>
      <c r="J34" s="6">
        <f t="shared" si="6"/>
        <v>4.8</v>
      </c>
      <c r="K34">
        <v>1</v>
      </c>
    </row>
    <row r="35" spans="2:11" ht="27.6" customHeight="1" x14ac:dyDescent="0.3">
      <c r="H35" s="1"/>
      <c r="I35" s="6"/>
      <c r="J35" s="6"/>
    </row>
    <row r="36" spans="2:11" ht="27.6" customHeight="1" x14ac:dyDescent="0.3">
      <c r="B36" t="s">
        <v>34</v>
      </c>
      <c r="C36" t="s">
        <v>47</v>
      </c>
      <c r="D36" t="s">
        <v>19</v>
      </c>
      <c r="E36" t="s">
        <v>1</v>
      </c>
      <c r="F36" s="3" t="s">
        <v>18</v>
      </c>
      <c r="G36">
        <v>1</v>
      </c>
      <c r="H36" s="1">
        <f>2.03</f>
        <v>2.0299999999999998</v>
      </c>
      <c r="I36" s="6">
        <f>H36/K36</f>
        <v>0.33833333333333332</v>
      </c>
      <c r="J36" s="6">
        <f t="shared" si="1"/>
        <v>0.33833333333333332</v>
      </c>
      <c r="K36">
        <v>6</v>
      </c>
    </row>
    <row r="37" spans="2:11" ht="27.6" customHeight="1" x14ac:dyDescent="0.3">
      <c r="B37" t="s">
        <v>34</v>
      </c>
      <c r="C37" t="s">
        <v>48</v>
      </c>
      <c r="D37" t="s">
        <v>21</v>
      </c>
      <c r="E37" t="s">
        <v>22</v>
      </c>
      <c r="F37" s="3" t="s">
        <v>20</v>
      </c>
      <c r="G37">
        <v>1</v>
      </c>
      <c r="H37" s="1">
        <v>13.73</v>
      </c>
      <c r="I37" s="6">
        <f>H37/K37</f>
        <v>13.73</v>
      </c>
      <c r="J37" s="6">
        <f t="shared" si="1"/>
        <v>13.73</v>
      </c>
      <c r="K37">
        <v>1</v>
      </c>
    </row>
    <row r="38" spans="2:11" ht="27.6" customHeight="1" x14ac:dyDescent="0.3">
      <c r="B38" t="s">
        <v>34</v>
      </c>
      <c r="C38" t="s">
        <v>49</v>
      </c>
      <c r="D38" t="s">
        <v>23</v>
      </c>
      <c r="E38" t="s">
        <v>22</v>
      </c>
      <c r="F38" s="3" t="s">
        <v>24</v>
      </c>
      <c r="G38">
        <v>3</v>
      </c>
      <c r="H38" s="1">
        <f>6.49</f>
        <v>6.49</v>
      </c>
      <c r="I38" s="6">
        <f>H38/K38</f>
        <v>0.64900000000000002</v>
      </c>
      <c r="J38" s="6">
        <f t="shared" si="1"/>
        <v>1.9470000000000001</v>
      </c>
      <c r="K38">
        <v>10</v>
      </c>
    </row>
    <row r="39" spans="2:11" ht="27.6" customHeight="1" x14ac:dyDescent="0.3">
      <c r="B39" t="s">
        <v>34</v>
      </c>
      <c r="C39" t="s">
        <v>50</v>
      </c>
      <c r="D39" t="s">
        <v>39</v>
      </c>
      <c r="E39" t="s">
        <v>40</v>
      </c>
      <c r="F39" s="3" t="s">
        <v>41</v>
      </c>
      <c r="G39">
        <v>12</v>
      </c>
      <c r="H39" s="1">
        <f>3.17</f>
        <v>3.17</v>
      </c>
      <c r="I39" s="6">
        <f>H39/K39</f>
        <v>1.585E-2</v>
      </c>
      <c r="J39" s="6">
        <f t="shared" si="1"/>
        <v>0.19019999999999998</v>
      </c>
      <c r="K39">
        <v>200</v>
      </c>
    </row>
    <row r="40" spans="2:11" ht="27.6" customHeight="1" x14ac:dyDescent="0.3">
      <c r="B40" t="s">
        <v>34</v>
      </c>
      <c r="C40" t="s">
        <v>118</v>
      </c>
      <c r="E40" t="s">
        <v>1</v>
      </c>
      <c r="F40" s="3" t="s">
        <v>119</v>
      </c>
      <c r="G40">
        <v>10</v>
      </c>
      <c r="H40" s="1">
        <v>3.58</v>
      </c>
      <c r="I40" s="6">
        <f>H40/K40</f>
        <v>0.35799999999999998</v>
      </c>
      <c r="J40" s="6">
        <f t="shared" ref="J40" si="7">G40*I40</f>
        <v>3.58</v>
      </c>
      <c r="K40">
        <v>10</v>
      </c>
    </row>
    <row r="41" spans="2:11" ht="27.6" customHeight="1" x14ac:dyDescent="0.3">
      <c r="F41" s="3"/>
      <c r="H41" s="1"/>
      <c r="I41" s="6"/>
      <c r="J41" s="6"/>
    </row>
    <row r="42" spans="2:11" s="7" customFormat="1" ht="27.6" customHeight="1" x14ac:dyDescent="0.3">
      <c r="B42" s="7" t="s">
        <v>115</v>
      </c>
      <c r="H42" s="8"/>
      <c r="I42" s="8"/>
      <c r="J42" s="8"/>
    </row>
    <row r="43" spans="2:11" ht="27.6" customHeight="1" x14ac:dyDescent="0.3">
      <c r="B43" t="s">
        <v>31</v>
      </c>
      <c r="C43" t="s">
        <v>118</v>
      </c>
      <c r="D43" t="s">
        <v>2</v>
      </c>
      <c r="E43" t="s">
        <v>1</v>
      </c>
      <c r="F43" s="3" t="s">
        <v>3</v>
      </c>
      <c r="G43">
        <v>118</v>
      </c>
      <c r="H43" s="1">
        <f>1.64</f>
        <v>1.64</v>
      </c>
      <c r="I43" s="6">
        <f>H43/K43</f>
        <v>1.6399999999999998E-2</v>
      </c>
      <c r="J43" s="6">
        <f t="shared" si="1"/>
        <v>1.9351999999999998</v>
      </c>
      <c r="K43">
        <v>100</v>
      </c>
    </row>
    <row r="44" spans="2:11" ht="27.6" customHeight="1" x14ac:dyDescent="0.3">
      <c r="B44" t="s">
        <v>31</v>
      </c>
      <c r="C44" t="s">
        <v>118</v>
      </c>
      <c r="D44" t="s">
        <v>5</v>
      </c>
      <c r="E44" t="s">
        <v>1</v>
      </c>
      <c r="F44" s="3" t="s">
        <v>4</v>
      </c>
      <c r="G44">
        <v>318</v>
      </c>
      <c r="H44" s="1">
        <f>3.48</f>
        <v>3.48</v>
      </c>
      <c r="I44" s="6">
        <f>H44/K44</f>
        <v>3.4799999999999998E-2</v>
      </c>
      <c r="J44" s="6">
        <f t="shared" si="1"/>
        <v>11.0664</v>
      </c>
      <c r="K44">
        <v>100</v>
      </c>
    </row>
    <row r="45" spans="2:11" ht="27.6" customHeight="1" x14ac:dyDescent="0.3">
      <c r="H45" s="1"/>
      <c r="I45" s="6"/>
      <c r="J45" s="6"/>
    </row>
    <row r="46" spans="2:11" ht="27.6" customHeight="1" x14ac:dyDescent="0.3">
      <c r="B46" t="s">
        <v>64</v>
      </c>
      <c r="C46" t="s">
        <v>94</v>
      </c>
      <c r="D46" t="s">
        <v>66</v>
      </c>
      <c r="E46" t="s">
        <v>1</v>
      </c>
      <c r="F46" s="3" t="s">
        <v>65</v>
      </c>
      <c r="G46">
        <v>50</v>
      </c>
      <c r="H46" s="1">
        <f>2.57</f>
        <v>2.57</v>
      </c>
      <c r="I46" s="6">
        <f>H46/K46</f>
        <v>5.1399999999999994E-2</v>
      </c>
      <c r="J46" s="6">
        <f t="shared" ref="J46" si="8">G46*I46</f>
        <v>2.57</v>
      </c>
      <c r="K46">
        <v>50</v>
      </c>
    </row>
    <row r="47" spans="2:11" ht="27.6" customHeight="1" x14ac:dyDescent="0.3">
      <c r="B47" t="s">
        <v>64</v>
      </c>
      <c r="C47" t="s">
        <v>120</v>
      </c>
      <c r="D47" t="s">
        <v>85</v>
      </c>
      <c r="E47" t="s">
        <v>1</v>
      </c>
      <c r="F47" s="3" t="s">
        <v>86</v>
      </c>
      <c r="G47">
        <v>1</v>
      </c>
      <c r="H47" s="1">
        <v>2.54</v>
      </c>
      <c r="I47" s="6">
        <f>H47/K47</f>
        <v>0.254</v>
      </c>
      <c r="J47" s="6">
        <f t="shared" ref="J47" si="9">G47*I47</f>
        <v>0.254</v>
      </c>
      <c r="K47">
        <v>10</v>
      </c>
    </row>
    <row r="48" spans="2:11" ht="27.6" customHeight="1" x14ac:dyDescent="0.3">
      <c r="H48" s="1"/>
      <c r="I48" s="6"/>
      <c r="J48" s="6"/>
    </row>
    <row r="49" spans="2:11" ht="27.6" customHeight="1" x14ac:dyDescent="0.3">
      <c r="B49" t="s">
        <v>32</v>
      </c>
      <c r="C49" t="s">
        <v>108</v>
      </c>
      <c r="D49" t="s">
        <v>117</v>
      </c>
      <c r="E49" t="s">
        <v>45</v>
      </c>
      <c r="F49" s="3" t="s">
        <v>116</v>
      </c>
      <c r="G49">
        <v>10</v>
      </c>
      <c r="H49">
        <v>0.39</v>
      </c>
      <c r="I49" s="6">
        <f>H49/K49</f>
        <v>0.39</v>
      </c>
      <c r="J49" s="6">
        <f>G49*I49</f>
        <v>3.9000000000000004</v>
      </c>
      <c r="K49">
        <v>1</v>
      </c>
    </row>
    <row r="50" spans="2:11" ht="27.6" customHeight="1" x14ac:dyDescent="0.3">
      <c r="B50" t="s">
        <v>32</v>
      </c>
      <c r="C50" t="s">
        <v>108</v>
      </c>
      <c r="D50" t="s">
        <v>44</v>
      </c>
      <c r="E50" t="s">
        <v>45</v>
      </c>
      <c r="F50" s="3" t="s">
        <v>46</v>
      </c>
      <c r="G50">
        <v>6</v>
      </c>
      <c r="H50">
        <v>0.39</v>
      </c>
      <c r="I50" s="6">
        <f>H50/K50</f>
        <v>0.39</v>
      </c>
      <c r="J50" s="6">
        <f>G50*I50</f>
        <v>2.34</v>
      </c>
      <c r="K50">
        <v>1</v>
      </c>
    </row>
    <row r="51" spans="2:11" ht="27.6" customHeight="1" x14ac:dyDescent="0.3">
      <c r="B51" t="s">
        <v>32</v>
      </c>
      <c r="C51" t="s">
        <v>108</v>
      </c>
      <c r="D51" t="s">
        <v>110</v>
      </c>
      <c r="E51" t="s">
        <v>45</v>
      </c>
      <c r="F51" s="3" t="s">
        <v>109</v>
      </c>
      <c r="G51">
        <v>6</v>
      </c>
      <c r="H51">
        <v>0.33</v>
      </c>
      <c r="I51" s="6">
        <f>H51/K51</f>
        <v>0.33</v>
      </c>
      <c r="J51" s="6">
        <f>G51*I51</f>
        <v>1.98</v>
      </c>
      <c r="K51">
        <v>1</v>
      </c>
    </row>
    <row r="52" spans="2:11" ht="27.6" customHeight="1" x14ac:dyDescent="0.3">
      <c r="H52" s="1"/>
      <c r="I52" s="6"/>
      <c r="J52" s="6"/>
    </row>
    <row r="53" spans="2:11" ht="27.6" customHeight="1" x14ac:dyDescent="0.3">
      <c r="B53" t="s">
        <v>32</v>
      </c>
      <c r="C53" t="s">
        <v>111</v>
      </c>
      <c r="D53" t="s">
        <v>112</v>
      </c>
      <c r="G53">
        <v>1</v>
      </c>
      <c r="H53" s="1">
        <v>5</v>
      </c>
      <c r="I53" s="6">
        <f t="shared" ref="I53" si="10">H53/K53</f>
        <v>5</v>
      </c>
      <c r="J53" s="6">
        <f t="shared" ref="J53" si="11">G53*I53</f>
        <v>5</v>
      </c>
      <c r="K53">
        <v>1</v>
      </c>
    </row>
    <row r="54" spans="2:11" ht="27.6" customHeight="1" x14ac:dyDescent="0.3">
      <c r="H54" s="1"/>
      <c r="I54" s="6"/>
      <c r="J54" s="6"/>
    </row>
    <row r="55" spans="2:11" ht="27.6" customHeight="1" x14ac:dyDescent="0.3">
      <c r="H55" s="1"/>
      <c r="I55" s="6"/>
      <c r="J55" s="6"/>
    </row>
    <row r="56" spans="2:11" ht="27.6" customHeight="1" x14ac:dyDescent="0.3"/>
    <row r="57" spans="2:11" ht="27.6" customHeight="1" x14ac:dyDescent="0.3"/>
    <row r="58" spans="2:11" ht="27.6" customHeight="1" x14ac:dyDescent="0.3"/>
    <row r="59" spans="2:11" ht="27.6" customHeight="1" x14ac:dyDescent="0.3"/>
    <row r="60" spans="2:11" ht="27.6" customHeight="1" x14ac:dyDescent="0.3"/>
    <row r="61" spans="2:11" ht="27.6" customHeight="1" x14ac:dyDescent="0.3"/>
    <row r="62" spans="2:11" ht="27.6" customHeight="1" x14ac:dyDescent="0.3"/>
    <row r="63" spans="2:11" ht="27.6" customHeight="1" x14ac:dyDescent="0.3"/>
    <row r="64" spans="2:11" ht="27.6" customHeight="1" x14ac:dyDescent="0.3"/>
    <row r="65" ht="27.6" customHeight="1" x14ac:dyDescent="0.3"/>
    <row r="66" ht="27.6" customHeight="1" x14ac:dyDescent="0.3"/>
    <row r="67" ht="27.6" customHeight="1" x14ac:dyDescent="0.3"/>
    <row r="68" ht="27.6" customHeight="1" x14ac:dyDescent="0.3"/>
    <row r="69" ht="27.6" customHeight="1" x14ac:dyDescent="0.3"/>
    <row r="70" ht="27.6" customHeight="1" x14ac:dyDescent="0.3"/>
    <row r="71" ht="27.6" customHeight="1" x14ac:dyDescent="0.3"/>
    <row r="72" ht="27.6" customHeight="1" x14ac:dyDescent="0.3"/>
    <row r="73" ht="27.6" customHeight="1" x14ac:dyDescent="0.3"/>
    <row r="74" ht="27.6" customHeight="1" x14ac:dyDescent="0.3"/>
    <row r="75" ht="27.6" customHeight="1" x14ac:dyDescent="0.3"/>
    <row r="76" ht="27.6" customHeight="1" x14ac:dyDescent="0.3"/>
    <row r="77" ht="27.6" customHeight="1" x14ac:dyDescent="0.3"/>
    <row r="78" ht="27.6" customHeight="1" x14ac:dyDescent="0.3"/>
    <row r="79" ht="27.6" customHeight="1" x14ac:dyDescent="0.3"/>
    <row r="80" ht="27.6" customHeight="1" x14ac:dyDescent="0.3"/>
    <row r="81" ht="27.6" customHeight="1" x14ac:dyDescent="0.3"/>
  </sheetData>
  <sortState ref="B3:H22">
    <sortCondition ref="B3"/>
  </sortState>
  <hyperlinks>
    <hyperlink ref="F19" r:id="rId1"/>
    <hyperlink ref="F46" r:id="rId2"/>
    <hyperlink ref="F2" r:id="rId3"/>
    <hyperlink ref="F21" r:id="rId4"/>
    <hyperlink ref="F20" r:id="rId5"/>
    <hyperlink ref="F3" r:id="rId6"/>
    <hyperlink ref="F5" r:id="rId7"/>
    <hyperlink ref="F18" r:id="rId8"/>
    <hyperlink ref="F17" r:id="rId9"/>
    <hyperlink ref="F43" r:id="rId10"/>
    <hyperlink ref="F44" r:id="rId11"/>
    <hyperlink ref="F36" r:id="rId12"/>
    <hyperlink ref="F37" r:id="rId13"/>
    <hyperlink ref="F38" r:id="rId14"/>
    <hyperlink ref="F39" r:id="rId15" location=".WrK5_pfvJPY"/>
    <hyperlink ref="F31" r:id="rId16"/>
    <hyperlink ref="F32" r:id="rId17"/>
    <hyperlink ref="F10" r:id="rId18"/>
    <hyperlink ref="F47" r:id="rId19"/>
    <hyperlink ref="F4" r:id="rId20"/>
    <hyperlink ref="F24" r:id="rId21"/>
  </hyperlinks>
  <pageMargins left="0.7" right="0.7" top="0.75" bottom="0.75" header="0.3" footer="0.3"/>
  <pageSetup paperSize="9" orientation="portrait" r:id="rId22"/>
  <drawing r:id="rId2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Werkbladen</vt:lpstr>
      </vt:variant>
      <vt:variant>
        <vt:i4>1</vt:i4>
      </vt:variant>
      <vt:variant>
        <vt:lpstr>Benoemde bereiken</vt:lpstr>
      </vt:variant>
      <vt:variant>
        <vt:i4>3</vt:i4>
      </vt:variant>
    </vt:vector>
  </HeadingPairs>
  <TitlesOfParts>
    <vt:vector size="4" baseType="lpstr">
      <vt:lpstr>Blad1</vt:lpstr>
      <vt:lpstr>Blad1!pDFP11027</vt:lpstr>
      <vt:lpstr>Blad1!pDFP11028</vt:lpstr>
      <vt:lpstr>Blad1!pDFP11031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2019-08-07T08:26:41Z</dcterms:modified>
</cp:coreProperties>
</file>